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NCC Main\Pennsylvania Action Coalition\PA-AC Staff Access\PA-NWC Research &amp; Evaluation\"/>
    </mc:Choice>
  </mc:AlternateContent>
  <xr:revisionPtr revIDLastSave="0" documentId="8_{4E061FE3-F148-45C5-B694-D5B49FE4A815}" xr6:coauthVersionLast="47" xr6:coauthVersionMax="47" xr10:uidLastSave="{00000000-0000-0000-0000-000000000000}"/>
  <bookViews>
    <workbookView xWindow="-110" yWindow="-110" windowWidth="19420" windowHeight="10420" activeTab="2" xr2:uid="{370E33C4-EA1D-44D0-A71F-F8C0528B229B}"/>
  </bookViews>
  <sheets>
    <sheet name="2018" sheetId="1" r:id="rId1"/>
    <sheet name="2022" sheetId="2" r:id="rId2"/>
    <sheet name="2018&amp;2022" sheetId="3" r:id="rId3"/>
    <sheet name="2018&amp;2022agese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9" i="3" l="1"/>
  <c r="AU10" i="3"/>
  <c r="AU8" i="3"/>
  <c r="AT9" i="3"/>
  <c r="AT10" i="3"/>
  <c r="AT8" i="3"/>
  <c r="AU5" i="3"/>
  <c r="AT5" i="3"/>
  <c r="K10" i="2"/>
  <c r="J10" i="2"/>
  <c r="K9" i="2"/>
  <c r="J9" i="2"/>
  <c r="K8" i="2"/>
  <c r="J8" i="2"/>
  <c r="K5" i="2"/>
  <c r="J5" i="2"/>
  <c r="L3" i="2"/>
  <c r="L4" i="2"/>
  <c r="L2" i="2"/>
  <c r="K11" i="1"/>
  <c r="J11" i="1"/>
  <c r="K5" i="1"/>
  <c r="J5" i="1"/>
  <c r="K10" i="1"/>
  <c r="J10" i="1"/>
  <c r="K9" i="1"/>
  <c r="J9" i="1"/>
  <c r="L3" i="1"/>
  <c r="L4" i="1"/>
  <c r="L2" i="1"/>
  <c r="O5" i="2"/>
  <c r="P5" i="2"/>
  <c r="Q5" i="2"/>
  <c r="R5" i="2"/>
  <c r="N5" i="2"/>
  <c r="O5" i="1"/>
  <c r="P5" i="1"/>
  <c r="Q5" i="1"/>
  <c r="R5" i="1"/>
  <c r="N5" i="1"/>
  <c r="C5" i="2"/>
  <c r="D5" i="2"/>
  <c r="E5" i="2"/>
  <c r="F5" i="2"/>
  <c r="B5" i="2"/>
  <c r="C5" i="1"/>
  <c r="D5" i="1"/>
  <c r="E5" i="1"/>
  <c r="F5" i="1"/>
  <c r="B5" i="1"/>
  <c r="X16" i="3"/>
  <c r="Y16" i="3"/>
  <c r="Z16" i="3"/>
  <c r="AA16" i="3"/>
  <c r="W16" i="3"/>
  <c r="X15" i="3"/>
  <c r="Y15" i="3"/>
  <c r="Z15" i="3"/>
  <c r="AA15" i="3"/>
  <c r="W15" i="3"/>
  <c r="X14" i="3"/>
  <c r="Y14" i="3"/>
  <c r="Z14" i="3"/>
  <c r="AA14" i="3"/>
  <c r="W14" i="3"/>
  <c r="AB10" i="3"/>
  <c r="AB11" i="3"/>
  <c r="AB9" i="3"/>
  <c r="Q16" i="3"/>
  <c r="R16" i="3"/>
  <c r="S16" i="3"/>
  <c r="T16" i="3"/>
  <c r="P16" i="3"/>
  <c r="Q15" i="3"/>
  <c r="R15" i="3"/>
  <c r="S15" i="3"/>
  <c r="T15" i="3"/>
  <c r="P15" i="3"/>
  <c r="Q14" i="3"/>
  <c r="R14" i="3"/>
  <c r="S14" i="3"/>
  <c r="T14" i="3"/>
  <c r="P14" i="3"/>
  <c r="U10" i="3"/>
  <c r="U11" i="3"/>
  <c r="U9" i="3"/>
  <c r="L10" i="3"/>
  <c r="I11" i="3"/>
  <c r="J11" i="3"/>
  <c r="K11" i="3"/>
  <c r="L11" i="3"/>
  <c r="H11" i="3"/>
  <c r="I10" i="3"/>
  <c r="J10" i="3"/>
  <c r="K10" i="3"/>
  <c r="H10" i="3"/>
  <c r="I9" i="3"/>
  <c r="J9" i="3"/>
  <c r="K9" i="3"/>
  <c r="L9" i="3"/>
  <c r="H9" i="3"/>
  <c r="Q6" i="3"/>
  <c r="R6" i="3"/>
  <c r="S6" i="3"/>
  <c r="T6" i="3"/>
  <c r="U6" i="3"/>
  <c r="V6" i="3"/>
  <c r="W6" i="3"/>
  <c r="X6" i="3"/>
  <c r="Y6" i="3"/>
  <c r="P6" i="3"/>
  <c r="C11" i="3"/>
  <c r="D11" i="3"/>
  <c r="E11" i="3"/>
  <c r="F11" i="3"/>
  <c r="B11" i="3"/>
  <c r="C10" i="3"/>
  <c r="D10" i="3"/>
  <c r="E10" i="3"/>
  <c r="F10" i="3"/>
  <c r="B10" i="3"/>
  <c r="C9" i="3"/>
  <c r="D9" i="3"/>
  <c r="E9" i="3"/>
  <c r="F9" i="3"/>
  <c r="B9" i="3"/>
  <c r="AH5" i="3"/>
  <c r="AI5" i="3"/>
  <c r="AJ5" i="3"/>
  <c r="AK5" i="3"/>
  <c r="AG5" i="3"/>
  <c r="AC5" i="3"/>
  <c r="AD5" i="3"/>
  <c r="AE5" i="3"/>
  <c r="AF5" i="3"/>
  <c r="AB5" i="3"/>
  <c r="AH4" i="3"/>
  <c r="AI4" i="3"/>
  <c r="AJ4" i="3"/>
  <c r="AK4" i="3"/>
  <c r="AG4" i="3"/>
  <c r="AC4" i="3"/>
  <c r="AD4" i="3"/>
  <c r="AE4" i="3"/>
  <c r="AF4" i="3"/>
  <c r="AB4" i="3"/>
  <c r="AH3" i="3"/>
  <c r="AI3" i="3"/>
  <c r="AJ3" i="3"/>
  <c r="AK3" i="3"/>
  <c r="AG3" i="3"/>
  <c r="AC3" i="3"/>
  <c r="AD3" i="3"/>
  <c r="AE3" i="3"/>
  <c r="AF3" i="3"/>
  <c r="AB3" i="3"/>
</calcChain>
</file>

<file path=xl/sharedStrings.xml><?xml version="1.0" encoding="utf-8"?>
<sst xmlns="http://schemas.openxmlformats.org/spreadsheetml/2006/main" count="206" uniqueCount="18">
  <si>
    <t>RNs not APRNs</t>
  </si>
  <si>
    <t>NPs</t>
  </si>
  <si>
    <t>APRNs</t>
  </si>
  <si>
    <t>White, NH</t>
  </si>
  <si>
    <t>Hispanic</t>
  </si>
  <si>
    <t>Black, NH</t>
  </si>
  <si>
    <t>Asian, NH</t>
  </si>
  <si>
    <t>35 to 44</t>
  </si>
  <si>
    <t>Male</t>
  </si>
  <si>
    <t>Female</t>
  </si>
  <si>
    <t>34 or younger</t>
  </si>
  <si>
    <t>45 to 54</t>
  </si>
  <si>
    <t>55 to 64</t>
  </si>
  <si>
    <t>64 or older</t>
  </si>
  <si>
    <t>N/A</t>
  </si>
  <si>
    <t>Total</t>
  </si>
  <si>
    <t>RNs (not APRNs)</t>
  </si>
  <si>
    <t>65 or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</si>
</sst>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4C4B"/>
      <color rgb="FF2E6AB4"/>
      <color rgb="FF22B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FA9-465D-8A97-6F2BE24BFF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FA9-465D-8A97-6F2BE24BFF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FA9-465D-8A97-6F2BE24BFF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B20F84B3-B14E-4577-8380-02BFD1CA2747}" type="CATEGORYNAME">
                      <a:rPr lang="en-US"/>
                      <a:pPr/>
                      <a:t>[CATEGORY NAME]</a:t>
                    </a:fld>
                    <a:r>
                      <a:rPr lang="en-US"/>
                      <a:t> </a:t>
                    </a:r>
                  </a:p>
                  <a:p>
                    <a:fld id="{19BFFAF4-3BF2-4064-AF3C-90D25AF0A58C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FA9-465D-8A97-6F2BE24BFF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93BABD-2C09-48A6-8F8B-C54647521856}" type="CATEGORYNAME">
                      <a:rPr lang="en-US"/>
                      <a:pPr/>
                      <a:t>[CATEGORY NAME]</a:t>
                    </a:fld>
                    <a:r>
                      <a:rPr lang="en-US"/>
                      <a:t> </a:t>
                    </a:r>
                  </a:p>
                  <a:p>
                    <a:fld id="{2E2A71C4-7D42-4946-B67B-BF9992D425F5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A9-465D-8A97-6F2BE24BF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'2018'!$A$2:$A$4</c:f>
              <c:strCache>
                <c:ptCount val="3"/>
                <c:pt idx="0">
                  <c:v>RNs not APRNs</c:v>
                </c:pt>
                <c:pt idx="1">
                  <c:v>APRNs</c:v>
                </c:pt>
                <c:pt idx="2">
                  <c:v>NPs</c:v>
                </c:pt>
              </c:strCache>
            </c:strRef>
          </c:cat>
          <c:val>
            <c:numRef>
              <c:f>'2018'!$G$2:$G$4</c:f>
              <c:numCache>
                <c:formatCode>#,##0</c:formatCode>
                <c:ptCount val="3"/>
                <c:pt idx="0">
                  <c:v>177413</c:v>
                </c:pt>
                <c:pt idx="1">
                  <c:v>15799</c:v>
                </c:pt>
                <c:pt idx="2">
                  <c:v>10247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9-465D-8A97-6F2BE24BFFDA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C7-4D97-AEDE-24A556921B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C7-4D97-AEDE-24A556921B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C7-4D97-AEDE-24A556921B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C7-4D97-AEDE-24A556921B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C7-4D97-AEDE-24A556921B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'2022'!$B$7:$F$7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'2022'!$B$8:$F$8</c:f>
              <c:numCache>
                <c:formatCode>General</c:formatCode>
                <c:ptCount val="5"/>
                <c:pt idx="0">
                  <c:v>41794</c:v>
                </c:pt>
                <c:pt idx="1">
                  <c:v>42730</c:v>
                </c:pt>
                <c:pt idx="2">
                  <c:v>39466</c:v>
                </c:pt>
                <c:pt idx="3">
                  <c:v>47427</c:v>
                </c:pt>
                <c:pt idx="4">
                  <c:v>38977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1-42F7-B628-7DB3B12800B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C9-42BC-A707-987457688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7C9-42BC-A707-987457688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7C9-42BC-A707-9874576886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7C9-42BC-A707-9874576886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7C9-42BC-A707-987457688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'2022'!$N$7:$R$7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'2022'!$N$8:$R$8</c:f>
              <c:numCache>
                <c:formatCode>General</c:formatCode>
                <c:ptCount val="5"/>
                <c:pt idx="0">
                  <c:v>173408</c:v>
                </c:pt>
                <c:pt idx="1">
                  <c:v>12778</c:v>
                </c:pt>
                <c:pt idx="2">
                  <c:v>9153</c:v>
                </c:pt>
                <c:pt idx="3">
                  <c:v>9855</c:v>
                </c:pt>
                <c:pt idx="4">
                  <c:v>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1-4E21-9689-40CF36729EF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'2022'!$I$8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'2022'!$J$7:$K$7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'2022'!$J$8:$K$8</c:f>
              <c:numCache>
                <c:formatCode>0%</c:formatCode>
                <c:ptCount val="2"/>
                <c:pt idx="0">
                  <c:v>9.2975744473746763E-2</c:v>
                </c:pt>
                <c:pt idx="1">
                  <c:v>0.90702425552625321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A-4529-867E-B8FCFB6E4F49}"/>
            </c:ext>
          </c:extLst>
        </c:ser>
        <c:ser>
          <c:idx val="1"/>
          <c:order val="1"/>
          <c:tx>
            <c:strRef>
              <c:f>'2022'!$I$9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'2022'!$J$7:$K$7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'2022'!$J$9:$K$9</c:f>
              <c:numCache>
                <c:formatCode>0%</c:formatCode>
                <c:ptCount val="2"/>
                <c:pt idx="0">
                  <c:v>0.10923129887375203</c:v>
                </c:pt>
                <c:pt idx="1">
                  <c:v>0.89076870112624795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A-4529-867E-B8FCFB6E4F49}"/>
            </c:ext>
          </c:extLst>
        </c:ser>
        <c:ser>
          <c:idx val="2"/>
          <c:order val="2"/>
          <c:tx>
            <c:strRef>
              <c:f>'2022'!$I$10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'2022'!$J$7:$K$7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'2022'!$J$10:$K$10</c:f>
              <c:numCache>
                <c:formatCode>0%</c:formatCode>
                <c:ptCount val="2"/>
                <c:pt idx="0">
                  <c:v>0.10676050011230066</c:v>
                </c:pt>
                <c:pt idx="1">
                  <c:v>0.89323949988769935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A-4529-867E-B8FCFB6E4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482320"/>
        <c:axId val="1671498640"/>
      </c:barChart>
      <c:catAx>
        <c:axId val="167148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498640"/>
        <c:crosses val="autoZero"/>
        <c:auto val="1"/>
        <c:lblAlgn val="ctr"/>
        <c:lblOffset val="100"/>
        <c:noMultiLvlLbl val="0"/>
      </c:catAx>
      <c:valAx>
        <c:axId val="167149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4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'2018&amp;2022'!$A$3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'2018&amp;2022'!$B$1:$M$2</c:f>
              <c:multiLvlStrCache>
                <c:ptCount val="12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Total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  <c:pt idx="10">
                    <c:v>64 or older</c:v>
                  </c:pt>
                  <c:pt idx="11">
                    <c:v>Total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'2018&amp;2022'!$B$3:$M$3</c:f>
              <c:numCache>
                <c:formatCode>#,##0</c:formatCode>
                <c:ptCount val="12"/>
                <c:pt idx="0">
                  <c:v>39539</c:v>
                </c:pt>
                <c:pt idx="1">
                  <c:v>29418</c:v>
                </c:pt>
                <c:pt idx="2">
                  <c:v>36745</c:v>
                </c:pt>
                <c:pt idx="3">
                  <c:v>45876</c:v>
                </c:pt>
                <c:pt idx="4">
                  <c:v>25835</c:v>
                </c:pt>
                <c:pt idx="5">
                  <c:v>177413</c:v>
                </c:pt>
                <c:pt idx="6">
                  <c:v>36239</c:v>
                </c:pt>
                <c:pt idx="7">
                  <c:v>33768</c:v>
                </c:pt>
                <c:pt idx="8">
                  <c:v>31758</c:v>
                </c:pt>
                <c:pt idx="9">
                  <c:v>39915</c:v>
                </c:pt>
                <c:pt idx="10">
                  <c:v>35023</c:v>
                </c:pt>
                <c:pt idx="11">
                  <c:v>176702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8-4335-A5E8-FE0353A1DF30}"/>
            </c:ext>
          </c:extLst>
        </c:ser>
        <c:ser>
          <c:idx val="1"/>
          <c:order val="1"/>
          <c:tx>
            <c:strRef>
              <c:f>'2018&amp;2022'!$A$4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'2018&amp;2022'!$B$1:$M$2</c:f>
              <c:multiLvlStrCache>
                <c:ptCount val="12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Total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  <c:pt idx="10">
                    <c:v>64 or older</c:v>
                  </c:pt>
                  <c:pt idx="11">
                    <c:v>Total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'2018&amp;2022'!$B$4:$M$4</c:f>
              <c:numCache>
                <c:formatCode>#,##0</c:formatCode>
                <c:ptCount val="12"/>
                <c:pt idx="0">
                  <c:v>3019</c:v>
                </c:pt>
                <c:pt idx="1">
                  <c:v>4649</c:v>
                </c:pt>
                <c:pt idx="2">
                  <c:v>3612</c:v>
                </c:pt>
                <c:pt idx="3">
                  <c:v>3160</c:v>
                </c:pt>
                <c:pt idx="4">
                  <c:v>1359</c:v>
                </c:pt>
                <c:pt idx="5">
                  <c:v>15799</c:v>
                </c:pt>
                <c:pt idx="6">
                  <c:v>3293</c:v>
                </c:pt>
                <c:pt idx="7">
                  <c:v>5299</c:v>
                </c:pt>
                <c:pt idx="8">
                  <c:v>4428</c:v>
                </c:pt>
                <c:pt idx="9">
                  <c:v>4849</c:v>
                </c:pt>
                <c:pt idx="10">
                  <c:v>2464</c:v>
                </c:pt>
                <c:pt idx="11">
                  <c:v>20333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8-4335-A5E8-FE0353A1DF30}"/>
            </c:ext>
          </c:extLst>
        </c:ser>
        <c:ser>
          <c:idx val="2"/>
          <c:order val="2"/>
          <c:tx>
            <c:strRef>
              <c:f>'2018&amp;2022'!$A$5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'2018&amp;2022'!$B$1:$M$2</c:f>
              <c:multiLvlStrCache>
                <c:ptCount val="12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Total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  <c:pt idx="10">
                    <c:v>64 or older</c:v>
                  </c:pt>
                  <c:pt idx="11">
                    <c:v>Total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'2018&amp;2022'!$B$5:$M$5</c:f>
              <c:numCache>
                <c:formatCode>#,##0</c:formatCode>
                <c:ptCount val="12"/>
                <c:pt idx="0">
                  <c:v>1813</c:v>
                </c:pt>
                <c:pt idx="1">
                  <c:v>2728</c:v>
                </c:pt>
                <c:pt idx="2">
                  <c:v>2432</c:v>
                </c:pt>
                <c:pt idx="3">
                  <c:v>2464</c:v>
                </c:pt>
                <c:pt idx="4">
                  <c:v>809</c:v>
                </c:pt>
                <c:pt idx="5">
                  <c:v>10247</c:v>
                </c:pt>
                <c:pt idx="6">
                  <c:v>2262</c:v>
                </c:pt>
                <c:pt idx="7">
                  <c:v>3663</c:v>
                </c:pt>
                <c:pt idx="8">
                  <c:v>3280</c:v>
                </c:pt>
                <c:pt idx="9">
                  <c:v>2663</c:v>
                </c:pt>
                <c:pt idx="10">
                  <c:v>1490</c:v>
                </c:pt>
                <c:pt idx="11">
                  <c:v>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8-4335-A5E8-FE0353A1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8674496"/>
        <c:axId val="1948675456"/>
      </c:barChart>
      <c:catAx>
        <c:axId val="194867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75456"/>
        <c:crosses val="autoZero"/>
        <c:auto val="1"/>
        <c:lblAlgn val="ctr"/>
        <c:lblOffset val="100"/>
        <c:noMultiLvlLbl val="0"/>
      </c:catAx>
      <c:valAx>
        <c:axId val="194867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7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'2018&amp;2022'!$O$3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'2018&amp;2022'!$P$3:$Y$3</c:f>
              <c:numCache>
                <c:formatCode>#,##0</c:formatCode>
                <c:ptCount val="10"/>
                <c:pt idx="0">
                  <c:v>152410</c:v>
                </c:pt>
                <c:pt idx="1">
                  <c:v>0</c:v>
                </c:pt>
                <c:pt idx="2">
                  <c:v>8000</c:v>
                </c:pt>
                <c:pt idx="3">
                  <c:v>10492</c:v>
                </c:pt>
                <c:pt idx="4">
                  <c:v>6511</c:v>
                </c:pt>
                <c:pt idx="5">
                  <c:v>146010</c:v>
                </c:pt>
                <c:pt idx="6">
                  <c:v>11519</c:v>
                </c:pt>
                <c:pt idx="7">
                  <c:v>8718</c:v>
                </c:pt>
                <c:pt idx="8">
                  <c:v>8682</c:v>
                </c:pt>
                <c:pt idx="9">
                  <c:v>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7-4014-9A6D-D8A7FA1FB7A2}"/>
            </c:ext>
          </c:extLst>
        </c:ser>
        <c:ser>
          <c:idx val="1"/>
          <c:order val="1"/>
          <c:tx>
            <c:strRef>
              <c:f>'2018&amp;2022'!$O$4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'2018&amp;2022'!$P$4:$Y$4</c:f>
              <c:numCache>
                <c:formatCode>#,##0</c:formatCode>
                <c:ptCount val="10"/>
                <c:pt idx="0">
                  <c:v>13934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1547</c:v>
                </c:pt>
                <c:pt idx="5">
                  <c:v>16421</c:v>
                </c:pt>
                <c:pt idx="6">
                  <c:v>673</c:v>
                </c:pt>
                <c:pt idx="7">
                  <c:v>0</c:v>
                </c:pt>
                <c:pt idx="8">
                  <c:v>0</c:v>
                </c:pt>
                <c:pt idx="9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7-4014-9A6D-D8A7FA1FB7A2}"/>
            </c:ext>
          </c:extLst>
        </c:ser>
        <c:ser>
          <c:idx val="2"/>
          <c:order val="2"/>
          <c:tx>
            <c:strRef>
              <c:f>'2018&amp;2022'!$O$5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'2018&amp;2022'!$P$5:$Y$5</c:f>
              <c:numCache>
                <c:formatCode>#,##0</c:formatCode>
                <c:ptCount val="10"/>
                <c:pt idx="0">
                  <c:v>8874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1065</c:v>
                </c:pt>
                <c:pt idx="5">
                  <c:v>10977</c:v>
                </c:pt>
                <c:pt idx="6">
                  <c:v>586</c:v>
                </c:pt>
                <c:pt idx="7">
                  <c:v>435</c:v>
                </c:pt>
                <c:pt idx="8">
                  <c:v>1173</c:v>
                </c:pt>
                <c:pt idx="9" formatCode="General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7-4014-9A6D-D8A7FA1FB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021344"/>
        <c:axId val="1960502544"/>
      </c:barChart>
      <c:catAx>
        <c:axId val="567021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502544"/>
        <c:crosses val="autoZero"/>
        <c:auto val="1"/>
        <c:lblAlgn val="ctr"/>
        <c:lblOffset val="100"/>
        <c:noMultiLvlLbl val="0"/>
      </c:catAx>
      <c:valAx>
        <c:axId val="196050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0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'2018&amp;2022'!$O$3</c:f>
              <c:strCache>
                <c:ptCount val="1"/>
                <c:pt idx="0">
                  <c:v>RNs not APRNs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'2018&amp;2022'!$P$3:$Y$3</c:f>
              <c:numCache>
                <c:formatCode>#,##0</c:formatCode>
                <c:ptCount val="10"/>
                <c:pt idx="0">
                  <c:v>152410</c:v>
                </c:pt>
                <c:pt idx="1">
                  <c:v>0</c:v>
                </c:pt>
                <c:pt idx="2">
                  <c:v>8000</c:v>
                </c:pt>
                <c:pt idx="3">
                  <c:v>10492</c:v>
                </c:pt>
                <c:pt idx="4">
                  <c:v>6511</c:v>
                </c:pt>
                <c:pt idx="5">
                  <c:v>146010</c:v>
                </c:pt>
                <c:pt idx="6">
                  <c:v>11519</c:v>
                </c:pt>
                <c:pt idx="7">
                  <c:v>8718</c:v>
                </c:pt>
                <c:pt idx="8">
                  <c:v>8682</c:v>
                </c:pt>
                <c:pt idx="9">
                  <c:v>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5-4E30-9BFE-56D210F93B6A}"/>
            </c:ext>
          </c:extLst>
        </c:ser>
        <c:ser>
          <c:idx val="1"/>
          <c:order val="1"/>
          <c:tx>
            <c:strRef>
              <c:f>'2018&amp;2022'!$O$4</c:f>
              <c:strCache>
                <c:ptCount val="1"/>
                <c:pt idx="0">
                  <c:v>APRNs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'2018&amp;2022'!$P$4:$Y$4</c:f>
              <c:numCache>
                <c:formatCode>#,##0</c:formatCode>
                <c:ptCount val="10"/>
                <c:pt idx="0">
                  <c:v>13934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1547</c:v>
                </c:pt>
                <c:pt idx="5">
                  <c:v>16421</c:v>
                </c:pt>
                <c:pt idx="6">
                  <c:v>673</c:v>
                </c:pt>
                <c:pt idx="7">
                  <c:v>0</c:v>
                </c:pt>
                <c:pt idx="8">
                  <c:v>0</c:v>
                </c:pt>
                <c:pt idx="9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5-4E30-9BFE-56D210F93B6A}"/>
            </c:ext>
          </c:extLst>
        </c:ser>
        <c:ser>
          <c:idx val="2"/>
          <c:order val="2"/>
          <c:tx>
            <c:strRef>
              <c:f>'2018&amp;2022'!$O$5</c:f>
              <c:strCache>
                <c:ptCount val="1"/>
                <c:pt idx="0">
                  <c:v>NPs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'2018&amp;2022'!$P$1:$Y$2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'2018&amp;2022'!$P$5:$Y$5</c:f>
              <c:numCache>
                <c:formatCode>#,##0</c:formatCode>
                <c:ptCount val="10"/>
                <c:pt idx="0">
                  <c:v>8874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1065</c:v>
                </c:pt>
                <c:pt idx="5">
                  <c:v>10977</c:v>
                </c:pt>
                <c:pt idx="6">
                  <c:v>586</c:v>
                </c:pt>
                <c:pt idx="7">
                  <c:v>435</c:v>
                </c:pt>
                <c:pt idx="8">
                  <c:v>1173</c:v>
                </c:pt>
                <c:pt idx="9" formatCode="General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55-4E30-9BFE-56D210F93B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0"/>
        <c:axId val="1515772880"/>
        <c:axId val="1515771440"/>
      </c:barChart>
      <c:catAx>
        <c:axId val="151577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71440"/>
        <c:crosses val="autoZero"/>
        <c:auto val="1"/>
        <c:lblAlgn val="ctr"/>
        <c:lblOffset val="100"/>
        <c:noMultiLvlLbl val="0"/>
      </c:catAx>
      <c:valAx>
        <c:axId val="15157714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'2018&amp;2022'!$AA$3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'2018&amp;2022'!$AB$3:$AK$3</c:f>
              <c:numCache>
                <c:formatCode>0%</c:formatCode>
                <c:ptCount val="10"/>
                <c:pt idx="0">
                  <c:v>0.85906895210610268</c:v>
                </c:pt>
                <c:pt idx="1">
                  <c:v>0</c:v>
                </c:pt>
                <c:pt idx="2">
                  <c:v>4.5092524223140355E-2</c:v>
                </c:pt>
                <c:pt idx="3">
                  <c:v>5.9138845518648578E-2</c:v>
                </c:pt>
                <c:pt idx="4">
                  <c:v>3.669967815210836E-2</c:v>
                </c:pt>
                <c:pt idx="5">
                  <c:v>0.82630643682584237</c:v>
                </c:pt>
                <c:pt idx="6">
                  <c:v>6.5188849022648307E-2</c:v>
                </c:pt>
                <c:pt idx="7">
                  <c:v>4.9337302350850584E-2</c:v>
                </c:pt>
                <c:pt idx="8">
                  <c:v>4.913356951251259E-2</c:v>
                </c:pt>
                <c:pt idx="9">
                  <c:v>1.0033842288146144E-2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A-4579-8381-463918F9E603}"/>
            </c:ext>
          </c:extLst>
        </c:ser>
        <c:ser>
          <c:idx val="1"/>
          <c:order val="1"/>
          <c:tx>
            <c:strRef>
              <c:f>'2018&amp;2022'!$AA$4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'2018&amp;2022'!$AB$4:$AK$4</c:f>
              <c:numCache>
                <c:formatCode>0%</c:formatCode>
                <c:ptCount val="10"/>
                <c:pt idx="0">
                  <c:v>0.88195455408570167</c:v>
                </c:pt>
                <c:pt idx="1">
                  <c:v>2.0127856193429963E-2</c:v>
                </c:pt>
                <c:pt idx="2">
                  <c:v>0</c:v>
                </c:pt>
                <c:pt idx="3">
                  <c:v>0</c:v>
                </c:pt>
                <c:pt idx="4">
                  <c:v>9.7917589720868406E-2</c:v>
                </c:pt>
                <c:pt idx="5">
                  <c:v>0.80760340333448088</c:v>
                </c:pt>
                <c:pt idx="6">
                  <c:v>3.3098903260709189E-2</c:v>
                </c:pt>
                <c:pt idx="7">
                  <c:v>0</c:v>
                </c:pt>
                <c:pt idx="8">
                  <c:v>0</c:v>
                </c:pt>
                <c:pt idx="9">
                  <c:v>0.15929769340480993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A-4579-8381-463918F9E603}"/>
            </c:ext>
          </c:extLst>
        </c:ser>
        <c:ser>
          <c:idx val="2"/>
          <c:order val="2"/>
          <c:tx>
            <c:strRef>
              <c:f>'2018&amp;2022'!$AA$5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'2018&amp;2022'!$AB$5:$AK$5</c:f>
              <c:numCache>
                <c:formatCode>0%</c:formatCode>
                <c:ptCount val="10"/>
                <c:pt idx="0">
                  <c:v>0.86600956377476335</c:v>
                </c:pt>
                <c:pt idx="1">
                  <c:v>3.103347321167171E-2</c:v>
                </c:pt>
                <c:pt idx="2">
                  <c:v>0</c:v>
                </c:pt>
                <c:pt idx="3">
                  <c:v>0</c:v>
                </c:pt>
                <c:pt idx="4">
                  <c:v>0.10393285839757978</c:v>
                </c:pt>
                <c:pt idx="5">
                  <c:v>0.82181627610990493</c:v>
                </c:pt>
                <c:pt idx="6">
                  <c:v>4.3872126974620049E-2</c:v>
                </c:pt>
                <c:pt idx="7">
                  <c:v>3.2567193232013174E-2</c:v>
                </c:pt>
                <c:pt idx="8">
                  <c:v>8.7819121060118285E-2</c:v>
                </c:pt>
                <c:pt idx="9">
                  <c:v>1.3925282623343565E-2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A-4579-8381-463918F9E6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100"/>
        <c:axId val="1238074512"/>
        <c:axId val="1238077872"/>
      </c:barChart>
      <c:catAx>
        <c:axId val="123807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77872"/>
        <c:crosses val="autoZero"/>
        <c:auto val="1"/>
        <c:lblAlgn val="ctr"/>
        <c:lblOffset val="100"/>
        <c:noMultiLvlLbl val="0"/>
      </c:catAx>
      <c:valAx>
        <c:axId val="12380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07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'2018&amp;2022'!$A$9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'2018&amp;2022'!$B$9:$K$9</c:f>
              <c:numCache>
                <c:formatCode>0%</c:formatCode>
                <c:ptCount val="10"/>
                <c:pt idx="0">
                  <c:v>0.22286416440734333</c:v>
                </c:pt>
                <c:pt idx="1">
                  <c:v>0.16581648469954288</c:v>
                </c:pt>
                <c:pt idx="2">
                  <c:v>0.20711560032241155</c:v>
                </c:pt>
                <c:pt idx="3">
                  <c:v>0.2585830801575984</c:v>
                </c:pt>
                <c:pt idx="4">
                  <c:v>0.14562067041310389</c:v>
                </c:pt>
                <c:pt idx="5" formatCode="General">
                  <c:v>0</c:v>
                </c:pt>
                <c:pt idx="6">
                  <c:v>0.20508539801473669</c:v>
                </c:pt>
                <c:pt idx="7">
                  <c:v>0.19110140236103723</c:v>
                </c:pt>
                <c:pt idx="8">
                  <c:v>0.17972631888716598</c:v>
                </c:pt>
                <c:pt idx="9">
                  <c:v>0.2258887845072495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F-42BB-9F26-B7043365A9DA}"/>
            </c:ext>
          </c:extLst>
        </c:ser>
        <c:ser>
          <c:idx val="1"/>
          <c:order val="1"/>
          <c:tx>
            <c:strRef>
              <c:f>'2018&amp;2022'!$A$10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'2018&amp;2022'!$B$10:$K$10</c:f>
              <c:numCache>
                <c:formatCode>0%</c:formatCode>
                <c:ptCount val="10"/>
                <c:pt idx="0">
                  <c:v>0.19108804354705994</c:v>
                </c:pt>
                <c:pt idx="1">
                  <c:v>0.29425913032470408</c:v>
                </c:pt>
                <c:pt idx="2">
                  <c:v>0.22862206468763846</c:v>
                </c:pt>
                <c:pt idx="3">
                  <c:v>0.20001265902905246</c:v>
                </c:pt>
                <c:pt idx="4">
                  <c:v>8.6018102411545033E-2</c:v>
                </c:pt>
                <c:pt idx="5" formatCode="General">
                  <c:v>0</c:v>
                </c:pt>
                <c:pt idx="6">
                  <c:v>0.16195347464712537</c:v>
                </c:pt>
                <c:pt idx="7">
                  <c:v>0.26061082968573257</c:v>
                </c:pt>
                <c:pt idx="8">
                  <c:v>0.21777406186986673</c:v>
                </c:pt>
                <c:pt idx="9">
                  <c:v>0.23847931933310382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F-42BB-9F26-B7043365A9DA}"/>
            </c:ext>
          </c:extLst>
        </c:ser>
        <c:ser>
          <c:idx val="2"/>
          <c:order val="2"/>
          <c:tx>
            <c:strRef>
              <c:f>'2018&amp;2022'!$A$11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'2018&amp;2022'!$B$11:$K$11</c:f>
              <c:numCache>
                <c:formatCode>0%</c:formatCode>
                <c:ptCount val="10"/>
                <c:pt idx="0">
                  <c:v>0.17692983312188934</c:v>
                </c:pt>
                <c:pt idx="1">
                  <c:v>0.2662242607592466</c:v>
                </c:pt>
                <c:pt idx="2">
                  <c:v>0.23733775739240753</c:v>
                </c:pt>
                <c:pt idx="3">
                  <c:v>0.240460622621255</c:v>
                </c:pt>
                <c:pt idx="4">
                  <c:v>7.8949936566800036E-2</c:v>
                </c:pt>
                <c:pt idx="5" formatCode="General">
                  <c:v>0</c:v>
                </c:pt>
                <c:pt idx="6">
                  <c:v>0.16934940480646851</c:v>
                </c:pt>
                <c:pt idx="7">
                  <c:v>0.2742382271468144</c:v>
                </c:pt>
                <c:pt idx="8">
                  <c:v>0.24556412368046718</c:v>
                </c:pt>
                <c:pt idx="9">
                  <c:v>0.19937111626862319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F-42BB-9F26-B7043365A9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9"/>
        <c:axId val="1461467296"/>
        <c:axId val="1461467776"/>
      </c:barChart>
      <c:catAx>
        <c:axId val="14614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467776"/>
        <c:crosses val="autoZero"/>
        <c:auto val="1"/>
        <c:lblAlgn val="ctr"/>
        <c:lblOffset val="100"/>
        <c:noMultiLvlLbl val="0"/>
      </c:catAx>
      <c:valAx>
        <c:axId val="14614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4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'2018&amp;2022'!$AM$3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'2018&amp;2022'!$AN$3:$AQ$3</c:f>
              <c:numCache>
                <c:formatCode>#,##0</c:formatCode>
                <c:ptCount val="4"/>
                <c:pt idx="0">
                  <c:v>14725</c:v>
                </c:pt>
                <c:pt idx="1">
                  <c:v>162688</c:v>
                </c:pt>
                <c:pt idx="2">
                  <c:v>16429</c:v>
                </c:pt>
                <c:pt idx="3">
                  <c:v>160273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1-49A1-851F-7BFFAF1AD4D4}"/>
            </c:ext>
          </c:extLst>
        </c:ser>
        <c:ser>
          <c:idx val="1"/>
          <c:order val="1"/>
          <c:tx>
            <c:strRef>
              <c:f>'2018&amp;2022'!$AM$4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'2018&amp;2022'!$AN$4:$AQ$4</c:f>
              <c:numCache>
                <c:formatCode>#,##0</c:formatCode>
                <c:ptCount val="4"/>
                <c:pt idx="0">
                  <c:v>1641</c:v>
                </c:pt>
                <c:pt idx="1">
                  <c:v>14158</c:v>
                </c:pt>
                <c:pt idx="2">
                  <c:v>2221</c:v>
                </c:pt>
                <c:pt idx="3">
                  <c:v>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1-49A1-851F-7BFFAF1AD4D4}"/>
            </c:ext>
          </c:extLst>
        </c:ser>
        <c:ser>
          <c:idx val="2"/>
          <c:order val="2"/>
          <c:tx>
            <c:strRef>
              <c:f>'2018&amp;2022'!$AM$5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'2018&amp;2022'!$AN$5:$AQ$5</c:f>
              <c:numCache>
                <c:formatCode>#,##0</c:formatCode>
                <c:ptCount val="4"/>
                <c:pt idx="0">
                  <c:v>592</c:v>
                </c:pt>
                <c:pt idx="1">
                  <c:v>9656</c:v>
                </c:pt>
                <c:pt idx="2">
                  <c:v>1426</c:v>
                </c:pt>
                <c:pt idx="3">
                  <c:v>11931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1-49A1-851F-7BFFAF1AD4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432976"/>
        <c:axId val="1285428176"/>
      </c:barChart>
      <c:catAx>
        <c:axId val="128543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428176"/>
        <c:crosses val="autoZero"/>
        <c:auto val="1"/>
        <c:lblAlgn val="ctr"/>
        <c:lblOffset val="100"/>
        <c:noMultiLvlLbl val="0"/>
      </c:catAx>
      <c:valAx>
        <c:axId val="128542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4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'2018&amp;2022'!$AS$2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'2018&amp;2022'!$AT$1:$AU$1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'2018&amp;2022'!$AT$2:$AU$2</c:f>
              <c:numCache>
                <c:formatCode>#,##0</c:formatCode>
                <c:ptCount val="2"/>
                <c:pt idx="0">
                  <c:v>177413</c:v>
                </c:pt>
                <c:pt idx="1">
                  <c:v>176702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A-4BE2-889A-32FF8BD0AA4F}"/>
            </c:ext>
          </c:extLst>
        </c:ser>
        <c:ser>
          <c:idx val="1"/>
          <c:order val="1"/>
          <c:tx>
            <c:strRef>
              <c:f>'2018&amp;2022'!$AS$3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'2018&amp;2022'!$AT$1:$AU$1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'2018&amp;2022'!$AT$3:$AU$3</c:f>
              <c:numCache>
                <c:formatCode>#,##0</c:formatCode>
                <c:ptCount val="2"/>
                <c:pt idx="0">
                  <c:v>15799</c:v>
                </c:pt>
                <c:pt idx="1">
                  <c:v>20333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A-4BE2-889A-32FF8BD0AA4F}"/>
            </c:ext>
          </c:extLst>
        </c:ser>
        <c:ser>
          <c:idx val="2"/>
          <c:order val="2"/>
          <c:tx>
            <c:strRef>
              <c:f>'2018&amp;2022'!$AS$4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'2018&amp;2022'!$AT$1:$AU$1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'2018&amp;2022'!$AT$4:$AU$4</c:f>
              <c:numCache>
                <c:formatCode>#,##0</c:formatCode>
                <c:ptCount val="2"/>
                <c:pt idx="0">
                  <c:v>10247</c:v>
                </c:pt>
                <c:pt idx="1">
                  <c:v>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A-4BE2-889A-32FF8BD0AA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3390128"/>
        <c:axId val="1443395408"/>
      </c:barChart>
      <c:catAx>
        <c:axId val="144339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395408"/>
        <c:crosses val="autoZero"/>
        <c:auto val="1"/>
        <c:lblAlgn val="ctr"/>
        <c:lblOffset val="100"/>
        <c:noMultiLvlLbl val="0"/>
      </c:catAx>
      <c:valAx>
        <c:axId val="14433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39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'2018'!$M$2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'2018'!$N$2:$R$2</c:f>
              <c:numCache>
                <c:formatCode>#,##0</c:formatCode>
                <c:ptCount val="5"/>
                <c:pt idx="0">
                  <c:v>152410</c:v>
                </c:pt>
                <c:pt idx="1">
                  <c:v>0</c:v>
                </c:pt>
                <c:pt idx="2">
                  <c:v>8000</c:v>
                </c:pt>
                <c:pt idx="3">
                  <c:v>10492</c:v>
                </c:pt>
                <c:pt idx="4">
                  <c:v>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9-4B28-9C57-5DDBFF5DC6F7}"/>
            </c:ext>
          </c:extLst>
        </c:ser>
        <c:ser>
          <c:idx val="1"/>
          <c:order val="1"/>
          <c:tx>
            <c:strRef>
              <c:f>'2018'!$M$3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'2018'!$N$3:$R$3</c:f>
              <c:numCache>
                <c:formatCode>#,##0</c:formatCode>
                <c:ptCount val="5"/>
                <c:pt idx="0">
                  <c:v>13934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9-4B28-9C57-5DDBFF5DC6F7}"/>
            </c:ext>
          </c:extLst>
        </c:ser>
        <c:ser>
          <c:idx val="2"/>
          <c:order val="2"/>
          <c:tx>
            <c:strRef>
              <c:f>'2018'!$M$4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'2018'!$N$4:$R$4</c:f>
              <c:numCache>
                <c:formatCode>#,##0</c:formatCode>
                <c:ptCount val="5"/>
                <c:pt idx="0">
                  <c:v>8874</c:v>
                </c:pt>
                <c:pt idx="1">
                  <c:v>318</c:v>
                </c:pt>
                <c:pt idx="2">
                  <c:v>0</c:v>
                </c:pt>
                <c:pt idx="3">
                  <c:v>0</c:v>
                </c:pt>
                <c:pt idx="4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9-4B28-9C57-5DDBFF5DC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8980624"/>
        <c:axId val="1658980144"/>
      </c:barChart>
      <c:catAx>
        <c:axId val="165898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980144"/>
        <c:crosses val="autoZero"/>
        <c:auto val="1"/>
        <c:lblAlgn val="ctr"/>
        <c:lblOffset val="100"/>
        <c:noMultiLvlLbl val="0"/>
      </c:catAx>
      <c:valAx>
        <c:axId val="165898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98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'2018&amp;2022'!$AA$3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'2018&amp;2022'!$AB$3:$AK$3</c:f>
              <c:numCache>
                <c:formatCode>0%</c:formatCode>
                <c:ptCount val="10"/>
                <c:pt idx="0">
                  <c:v>0.85906895210610268</c:v>
                </c:pt>
                <c:pt idx="1">
                  <c:v>0</c:v>
                </c:pt>
                <c:pt idx="2">
                  <c:v>4.5092524223140355E-2</c:v>
                </c:pt>
                <c:pt idx="3">
                  <c:v>5.9138845518648578E-2</c:v>
                </c:pt>
                <c:pt idx="4">
                  <c:v>3.669967815210836E-2</c:v>
                </c:pt>
                <c:pt idx="5">
                  <c:v>0.82630643682584237</c:v>
                </c:pt>
                <c:pt idx="6">
                  <c:v>6.5188849022648307E-2</c:v>
                </c:pt>
                <c:pt idx="7">
                  <c:v>4.9337302350850584E-2</c:v>
                </c:pt>
                <c:pt idx="8">
                  <c:v>4.913356951251259E-2</c:v>
                </c:pt>
                <c:pt idx="9">
                  <c:v>1.0033842288146144E-2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5-4CD4-AED3-4A81CA5431A4}"/>
            </c:ext>
          </c:extLst>
        </c:ser>
        <c:ser>
          <c:idx val="1"/>
          <c:order val="1"/>
          <c:tx>
            <c:strRef>
              <c:f>'2018&amp;2022'!$AA$4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'2018&amp;2022'!$AB$4:$AK$4</c:f>
              <c:numCache>
                <c:formatCode>0%</c:formatCode>
                <c:ptCount val="10"/>
                <c:pt idx="0">
                  <c:v>0.88195455408570167</c:v>
                </c:pt>
                <c:pt idx="1">
                  <c:v>2.0127856193429963E-2</c:v>
                </c:pt>
                <c:pt idx="2">
                  <c:v>0</c:v>
                </c:pt>
                <c:pt idx="3">
                  <c:v>0</c:v>
                </c:pt>
                <c:pt idx="4">
                  <c:v>9.7917589720868406E-2</c:v>
                </c:pt>
                <c:pt idx="5">
                  <c:v>0.80760340333448088</c:v>
                </c:pt>
                <c:pt idx="6">
                  <c:v>3.3098903260709189E-2</c:v>
                </c:pt>
                <c:pt idx="7">
                  <c:v>0</c:v>
                </c:pt>
                <c:pt idx="8">
                  <c:v>0</c:v>
                </c:pt>
                <c:pt idx="9">
                  <c:v>0.15929769340480993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5-4CD4-AED3-4A81CA5431A4}"/>
            </c:ext>
          </c:extLst>
        </c:ser>
        <c:ser>
          <c:idx val="2"/>
          <c:order val="2"/>
          <c:tx>
            <c:strRef>
              <c:f>'2018&amp;2022'!$AA$5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'2018&amp;2022'!$AB$5:$AK$5</c:f>
              <c:numCache>
                <c:formatCode>0%</c:formatCode>
                <c:ptCount val="10"/>
                <c:pt idx="0">
                  <c:v>0.86600956377476335</c:v>
                </c:pt>
                <c:pt idx="1">
                  <c:v>3.103347321167171E-2</c:v>
                </c:pt>
                <c:pt idx="2">
                  <c:v>0</c:v>
                </c:pt>
                <c:pt idx="3">
                  <c:v>0</c:v>
                </c:pt>
                <c:pt idx="4">
                  <c:v>0.10393285839757978</c:v>
                </c:pt>
                <c:pt idx="5">
                  <c:v>0.82181627610990493</c:v>
                </c:pt>
                <c:pt idx="6">
                  <c:v>4.3872126974620049E-2</c:v>
                </c:pt>
                <c:pt idx="7">
                  <c:v>3.2567193232013174E-2</c:v>
                </c:pt>
                <c:pt idx="8">
                  <c:v>8.7819121060118285E-2</c:v>
                </c:pt>
                <c:pt idx="9">
                  <c:v>1.3925282623343565E-2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5-4CD4-AED3-4A81CA54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38208"/>
        <c:axId val="1443939648"/>
      </c:barChart>
      <c:catAx>
        <c:axId val="14439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39648"/>
        <c:crosses val="autoZero"/>
        <c:auto val="1"/>
        <c:lblAlgn val="ctr"/>
        <c:lblOffset val="100"/>
        <c:noMultiLvlLbl val="0"/>
      </c:catAx>
      <c:valAx>
        <c:axId val="14439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'2018&amp;2022'!$A$9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'2018&amp;2022'!$B$8:$F$8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'2018&amp;2022'!$B$9:$F$9</c:f>
              <c:numCache>
                <c:formatCode>0%</c:formatCode>
                <c:ptCount val="5"/>
                <c:pt idx="0">
                  <c:v>0.22286416440734333</c:v>
                </c:pt>
                <c:pt idx="1">
                  <c:v>0.16581648469954288</c:v>
                </c:pt>
                <c:pt idx="2">
                  <c:v>0.20711560032241155</c:v>
                </c:pt>
                <c:pt idx="3">
                  <c:v>0.2585830801575984</c:v>
                </c:pt>
                <c:pt idx="4">
                  <c:v>0.14562067041310389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0-44DD-BFC5-3CD73068C0C4}"/>
            </c:ext>
          </c:extLst>
        </c:ser>
        <c:ser>
          <c:idx val="1"/>
          <c:order val="1"/>
          <c:tx>
            <c:strRef>
              <c:f>'2018&amp;2022'!$A$10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'2018&amp;2022'!$B$8:$F$8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'2018&amp;2022'!$B$10:$F$10</c:f>
              <c:numCache>
                <c:formatCode>0%</c:formatCode>
                <c:ptCount val="5"/>
                <c:pt idx="0">
                  <c:v>0.19108804354705994</c:v>
                </c:pt>
                <c:pt idx="1">
                  <c:v>0.29425913032470408</c:v>
                </c:pt>
                <c:pt idx="2">
                  <c:v>0.22862206468763846</c:v>
                </c:pt>
                <c:pt idx="3">
                  <c:v>0.20001265902905246</c:v>
                </c:pt>
                <c:pt idx="4">
                  <c:v>8.6018102411545033E-2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0-44DD-BFC5-3CD73068C0C4}"/>
            </c:ext>
          </c:extLst>
        </c:ser>
        <c:ser>
          <c:idx val="2"/>
          <c:order val="2"/>
          <c:tx>
            <c:strRef>
              <c:f>'2018&amp;2022'!$A$11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'2018&amp;2022'!$B$8:$F$8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'2018&amp;2022'!$B$11:$F$11</c:f>
              <c:numCache>
                <c:formatCode>0%</c:formatCode>
                <c:ptCount val="5"/>
                <c:pt idx="0">
                  <c:v>0.17692983312188934</c:v>
                </c:pt>
                <c:pt idx="1">
                  <c:v>0.2662242607592466</c:v>
                </c:pt>
                <c:pt idx="2">
                  <c:v>0.23733775739240753</c:v>
                </c:pt>
                <c:pt idx="3">
                  <c:v>0.240460622621255</c:v>
                </c:pt>
                <c:pt idx="4">
                  <c:v>7.8949936566800036E-2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0-44DD-BFC5-3CD73068C0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5727920"/>
        <c:axId val="1395726960"/>
      </c:barChart>
      <c:catAx>
        <c:axId val="13957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26960"/>
        <c:crosses val="autoZero"/>
        <c:auto val="1"/>
        <c:lblAlgn val="ctr"/>
        <c:lblOffset val="100"/>
        <c:noMultiLvlLbl val="0"/>
      </c:catAx>
      <c:valAx>
        <c:axId val="139572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2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'2018&amp;2022'!$G$9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'2018&amp;2022'!$H$8:$L$8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'2018&amp;2022'!$H$9:$L$9</c:f>
              <c:numCache>
                <c:formatCode>0%</c:formatCode>
                <c:ptCount val="5"/>
                <c:pt idx="0">
                  <c:v>0.20508539801473669</c:v>
                </c:pt>
                <c:pt idx="1">
                  <c:v>0.19110140236103723</c:v>
                </c:pt>
                <c:pt idx="2">
                  <c:v>0.17972631888716598</c:v>
                </c:pt>
                <c:pt idx="3">
                  <c:v>0.2258887845072495</c:v>
                </c:pt>
                <c:pt idx="4">
                  <c:v>0.19820375547532004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1-4CA3-BC05-BF9B9584304A}"/>
            </c:ext>
          </c:extLst>
        </c:ser>
        <c:ser>
          <c:idx val="1"/>
          <c:order val="1"/>
          <c:tx>
            <c:strRef>
              <c:f>'2018&amp;2022'!$G$10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'2018&amp;2022'!$H$8:$L$8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'2018&amp;2022'!$H$10:$L$10</c:f>
              <c:numCache>
                <c:formatCode>0%</c:formatCode>
                <c:ptCount val="5"/>
                <c:pt idx="0">
                  <c:v>0.16195347464712537</c:v>
                </c:pt>
                <c:pt idx="1">
                  <c:v>0.26061082968573257</c:v>
                </c:pt>
                <c:pt idx="2">
                  <c:v>0.21777406186986673</c:v>
                </c:pt>
                <c:pt idx="3">
                  <c:v>0.23847931933310382</c:v>
                </c:pt>
                <c:pt idx="4">
                  <c:v>0.12118231446417155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1-4CA3-BC05-BF9B9584304A}"/>
            </c:ext>
          </c:extLst>
        </c:ser>
        <c:ser>
          <c:idx val="2"/>
          <c:order val="2"/>
          <c:tx>
            <c:strRef>
              <c:f>'2018&amp;2022'!$G$11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'2018&amp;2022'!$H$8:$L$8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'2018&amp;2022'!$H$11:$L$11</c:f>
              <c:numCache>
                <c:formatCode>0%</c:formatCode>
                <c:ptCount val="5"/>
                <c:pt idx="0">
                  <c:v>0.16934940480646851</c:v>
                </c:pt>
                <c:pt idx="1">
                  <c:v>0.2742382271468144</c:v>
                </c:pt>
                <c:pt idx="2">
                  <c:v>0.24556412368046718</c:v>
                </c:pt>
                <c:pt idx="3">
                  <c:v>0.19937111626862319</c:v>
                </c:pt>
                <c:pt idx="4">
                  <c:v>0.11155199520850491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1-4CA3-BC05-BF9B95843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159888"/>
        <c:axId val="1734139248"/>
      </c:barChart>
      <c:catAx>
        <c:axId val="173415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139248"/>
        <c:crosses val="autoZero"/>
        <c:auto val="1"/>
        <c:lblAlgn val="ctr"/>
        <c:lblOffset val="100"/>
        <c:noMultiLvlLbl val="0"/>
      </c:catAx>
      <c:valAx>
        <c:axId val="17341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15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'2018&amp;2022'!$O$14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'2018&amp;2022'!$P$13:$T$13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'2018&amp;2022'!$P$14:$T$14</c:f>
              <c:numCache>
                <c:formatCode>0%</c:formatCode>
                <c:ptCount val="5"/>
                <c:pt idx="0">
                  <c:v>0.85906895210610268</c:v>
                </c:pt>
                <c:pt idx="1">
                  <c:v>0</c:v>
                </c:pt>
                <c:pt idx="2">
                  <c:v>4.5092524223140355E-2</c:v>
                </c:pt>
                <c:pt idx="3">
                  <c:v>5.9138845518648578E-2</c:v>
                </c:pt>
                <c:pt idx="4">
                  <c:v>3.669967815210836E-2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0-4019-B888-CEA13CB74735}"/>
            </c:ext>
          </c:extLst>
        </c:ser>
        <c:ser>
          <c:idx val="1"/>
          <c:order val="1"/>
          <c:tx>
            <c:strRef>
              <c:f>'2018&amp;2022'!$O$15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'2018&amp;2022'!$P$13:$T$13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'2018&amp;2022'!$P$15:$T$15</c:f>
              <c:numCache>
                <c:formatCode>0%</c:formatCode>
                <c:ptCount val="5"/>
                <c:pt idx="0">
                  <c:v>0.88195455408570167</c:v>
                </c:pt>
                <c:pt idx="1">
                  <c:v>2.0127856193429963E-2</c:v>
                </c:pt>
                <c:pt idx="2">
                  <c:v>0</c:v>
                </c:pt>
                <c:pt idx="3">
                  <c:v>0</c:v>
                </c:pt>
                <c:pt idx="4">
                  <c:v>9.7917589720868406E-2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0-4019-B888-CEA13CB74735}"/>
            </c:ext>
          </c:extLst>
        </c:ser>
        <c:ser>
          <c:idx val="2"/>
          <c:order val="2"/>
          <c:tx>
            <c:strRef>
              <c:f>'2018&amp;2022'!$O$16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'2018&amp;2022'!$P$13:$T$13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'2018&amp;2022'!$P$16:$T$16</c:f>
              <c:numCache>
                <c:formatCode>0%</c:formatCode>
                <c:ptCount val="5"/>
                <c:pt idx="0">
                  <c:v>0.86516525299795266</c:v>
                </c:pt>
                <c:pt idx="1">
                  <c:v>3.1003217315004387E-2</c:v>
                </c:pt>
                <c:pt idx="2">
                  <c:v>0</c:v>
                </c:pt>
                <c:pt idx="3">
                  <c:v>0</c:v>
                </c:pt>
                <c:pt idx="4">
                  <c:v>0.103831529687043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0-4019-B888-CEA13CB7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519760"/>
        <c:axId val="1671511120"/>
      </c:barChart>
      <c:catAx>
        <c:axId val="167151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511120"/>
        <c:crosses val="autoZero"/>
        <c:auto val="1"/>
        <c:lblAlgn val="ctr"/>
        <c:lblOffset val="100"/>
        <c:noMultiLvlLbl val="0"/>
      </c:catAx>
      <c:valAx>
        <c:axId val="16715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51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'2018&amp;2022'!$V$14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'2018&amp;2022'!$W$13:$AA$13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'2018&amp;2022'!$W$14:$AA$14</c:f>
              <c:numCache>
                <c:formatCode>0%</c:formatCode>
                <c:ptCount val="5"/>
                <c:pt idx="0">
                  <c:v>0.82630643682584237</c:v>
                </c:pt>
                <c:pt idx="1">
                  <c:v>6.5188849022648307E-2</c:v>
                </c:pt>
                <c:pt idx="2">
                  <c:v>4.9337302350850584E-2</c:v>
                </c:pt>
                <c:pt idx="3">
                  <c:v>4.913356951251259E-2</c:v>
                </c:pt>
                <c:pt idx="4">
                  <c:v>1.0033842288146144E-2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1-4047-BACB-212DC4014EC4}"/>
            </c:ext>
          </c:extLst>
        </c:ser>
        <c:ser>
          <c:idx val="1"/>
          <c:order val="1"/>
          <c:tx>
            <c:strRef>
              <c:f>'2018&amp;2022'!$V$15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'2018&amp;2022'!$W$13:$AA$13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'2018&amp;2022'!$W$15:$AA$15</c:f>
              <c:numCache>
                <c:formatCode>0%</c:formatCode>
                <c:ptCount val="5"/>
                <c:pt idx="0">
                  <c:v>0.80760340333448088</c:v>
                </c:pt>
                <c:pt idx="1">
                  <c:v>3.3098903260709189E-2</c:v>
                </c:pt>
                <c:pt idx="2">
                  <c:v>0</c:v>
                </c:pt>
                <c:pt idx="3">
                  <c:v>0</c:v>
                </c:pt>
                <c:pt idx="4">
                  <c:v>0.15929769340480993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1-4047-BACB-212DC4014EC4}"/>
            </c:ext>
          </c:extLst>
        </c:ser>
        <c:ser>
          <c:idx val="2"/>
          <c:order val="2"/>
          <c:tx>
            <c:strRef>
              <c:f>'2018&amp;2022'!$V$16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'2018&amp;2022'!$W$13:$AA$13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'2018&amp;2022'!$W$16:$AA$16</c:f>
              <c:numCache>
                <c:formatCode>0%</c:formatCode>
                <c:ptCount val="5"/>
                <c:pt idx="0">
                  <c:v>0.82181627610990493</c:v>
                </c:pt>
                <c:pt idx="1">
                  <c:v>4.3872126974620049E-2</c:v>
                </c:pt>
                <c:pt idx="2">
                  <c:v>3.2567193232013174E-2</c:v>
                </c:pt>
                <c:pt idx="3">
                  <c:v>8.7819121060118285E-2</c:v>
                </c:pt>
                <c:pt idx="4">
                  <c:v>1.3925282623343565E-2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1-4047-BACB-212DC401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706528"/>
        <c:axId val="1770741088"/>
      </c:barChart>
      <c:catAx>
        <c:axId val="17707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741088"/>
        <c:crosses val="autoZero"/>
        <c:auto val="1"/>
        <c:lblAlgn val="ctr"/>
        <c:lblOffset val="100"/>
        <c:noMultiLvlLbl val="0"/>
      </c:catAx>
      <c:valAx>
        <c:axId val="177074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7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'2018&amp;2022'!$AS$8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'2018&amp;2022'!$AT$7:$AU$7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'2018&amp;2022'!$AT$8:$AU$8</c:f>
              <c:numCache>
                <c:formatCode>0%</c:formatCode>
                <c:ptCount val="2"/>
                <c:pt idx="0">
                  <c:v>0.87198403609572439</c:v>
                </c:pt>
                <c:pt idx="1">
                  <c:v>0.83987033727518157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F-480F-BD30-43D6DC72079D}"/>
            </c:ext>
          </c:extLst>
        </c:ser>
        <c:ser>
          <c:idx val="1"/>
          <c:order val="1"/>
          <c:tx>
            <c:strRef>
              <c:f>'2018&amp;2022'!$AS$9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'2018&amp;2022'!$AT$7:$AU$7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'2018&amp;2022'!$AT$9:$AU$9</c:f>
              <c:numCache>
                <c:formatCode>0%</c:formatCode>
                <c:ptCount val="2"/>
                <c:pt idx="0">
                  <c:v>7.7652008512771611E-2</c:v>
                </c:pt>
                <c:pt idx="1">
                  <c:v>9.6643408494619568E-2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F-480F-BD30-43D6DC72079D}"/>
            </c:ext>
          </c:extLst>
        </c:ser>
        <c:ser>
          <c:idx val="2"/>
          <c:order val="2"/>
          <c:tx>
            <c:strRef>
              <c:f>'2018&amp;2022'!$AS$10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'2018&amp;2022'!$AT$7:$AU$7</c:f>
              <c:numCache>
                <c:formatCode>General</c:formatCode>
                <c:ptCount val="2"/>
                <c:pt idx="0">
                  <c:v>2018</c:v>
                </c:pt>
                <c:pt idx="1">
                  <c:v>2022</c:v>
                </c:pt>
              </c:numCache>
            </c:numRef>
          </c:cat>
          <c:val>
            <c:numRef>
              <c:f>'2018&amp;2022'!$AT$10:$AU$10</c:f>
              <c:numCache>
                <c:formatCode>0%</c:formatCode>
                <c:ptCount val="2"/>
                <c:pt idx="0">
                  <c:v>5.0363955391503942E-2</c:v>
                </c:pt>
                <c:pt idx="1">
                  <c:v>6.3486254230198866E-2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FF-480F-BD30-43D6DC720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556176"/>
        <c:axId val="1772548016"/>
      </c:barChart>
      <c:catAx>
        <c:axId val="17725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48016"/>
        <c:crosses val="autoZero"/>
        <c:auto val="1"/>
        <c:lblAlgn val="ctr"/>
        <c:lblOffset val="100"/>
        <c:noMultiLvlLbl val="0"/>
      </c:catAx>
      <c:valAx>
        <c:axId val="17725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5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dirty="0">
                <a:latin typeface="Montserrat" panose="00000500000000000000" pitchFamily="2" charset="0"/>
              </a:rPr>
              <a:t>NURSING LICENSE PREVALENCE BY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'2018&amp;2022'!$AA$3</c:f>
              <c:strCache>
                <c:ptCount val="1"/>
                <c:pt idx="0">
                  <c:v>RNs not APRNs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'2018&amp;2022'!$AB$3:$AK$3</c:f>
              <c:numCache>
                <c:formatCode>0%</c:formatCode>
                <c:ptCount val="10"/>
                <c:pt idx="0">
                  <c:v>0.85906895210610268</c:v>
                </c:pt>
                <c:pt idx="1">
                  <c:v>0</c:v>
                </c:pt>
                <c:pt idx="2">
                  <c:v>4.5092524223140355E-2</c:v>
                </c:pt>
                <c:pt idx="3">
                  <c:v>5.9138845518648578E-2</c:v>
                </c:pt>
                <c:pt idx="4">
                  <c:v>3.669967815210836E-2</c:v>
                </c:pt>
                <c:pt idx="5">
                  <c:v>0.82630643682584237</c:v>
                </c:pt>
                <c:pt idx="6">
                  <c:v>6.5188849022648307E-2</c:v>
                </c:pt>
                <c:pt idx="7">
                  <c:v>4.9337302350850584E-2</c:v>
                </c:pt>
                <c:pt idx="8">
                  <c:v>4.913356951251259E-2</c:v>
                </c:pt>
                <c:pt idx="9">
                  <c:v>1.0033842288146144E-2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D-4DD0-8B4B-955B63BB35F7}"/>
            </c:ext>
          </c:extLst>
        </c:ser>
        <c:ser>
          <c:idx val="1"/>
          <c:order val="1"/>
          <c:tx>
            <c:strRef>
              <c:f>'2018&amp;2022'!$AA$4</c:f>
              <c:strCache>
                <c:ptCount val="1"/>
                <c:pt idx="0">
                  <c:v>APRNs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'2018&amp;2022'!$AB$4:$AK$4</c:f>
              <c:numCache>
                <c:formatCode>0%</c:formatCode>
                <c:ptCount val="10"/>
                <c:pt idx="0">
                  <c:v>0.88195455408570167</c:v>
                </c:pt>
                <c:pt idx="1">
                  <c:v>2.0127856193429963E-2</c:v>
                </c:pt>
                <c:pt idx="2">
                  <c:v>0</c:v>
                </c:pt>
                <c:pt idx="3">
                  <c:v>0</c:v>
                </c:pt>
                <c:pt idx="4">
                  <c:v>9.7917589720868406E-2</c:v>
                </c:pt>
                <c:pt idx="5">
                  <c:v>0.80760340333448088</c:v>
                </c:pt>
                <c:pt idx="6">
                  <c:v>3.3098903260709189E-2</c:v>
                </c:pt>
                <c:pt idx="7">
                  <c:v>0</c:v>
                </c:pt>
                <c:pt idx="8">
                  <c:v>0</c:v>
                </c:pt>
                <c:pt idx="9">
                  <c:v>0.15929769340480993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D-4DD0-8B4B-955B63BB35F7}"/>
            </c:ext>
          </c:extLst>
        </c:ser>
        <c:ser>
          <c:idx val="2"/>
          <c:order val="2"/>
          <c:tx>
            <c:strRef>
              <c:f>'2018&amp;2022'!$AA$5</c:f>
              <c:strCache>
                <c:ptCount val="1"/>
                <c:pt idx="0">
                  <c:v>NPs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7989196610882949E-2"/>
                  <c:y val="-7.2603567750752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D-4DD0-8B4B-955B63BB35F7}"/>
                </c:ext>
              </c:extLst>
            </c:dLbl>
            <c:dLbl>
              <c:idx val="6"/>
              <c:layout>
                <c:manualLayout>
                  <c:x val="-2.7989196610882949E-2"/>
                  <c:y val="-6.7763329900702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D-4DD0-8B4B-955B63BB35F7}"/>
                </c:ext>
              </c:extLst>
            </c:dLbl>
            <c:dLbl>
              <c:idx val="7"/>
              <c:layout>
                <c:manualLayout>
                  <c:x val="-3.3587035933059645E-2"/>
                  <c:y val="-6.2923092050652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D-4DD0-8B4B-955B63BB35F7}"/>
                </c:ext>
              </c:extLst>
            </c:dLbl>
            <c:dLbl>
              <c:idx val="8"/>
              <c:layout>
                <c:manualLayout>
                  <c:x val="-2.7989196610885003E-3"/>
                  <c:y val="-5.8082854200602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D-4DD0-8B4B-955B63BB3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'2018&amp;2022'!$AB$1:$AK$2</c:f>
              <c:multiLvlStrCache>
                <c:ptCount val="10"/>
                <c:lvl>
                  <c:pt idx="0">
                    <c:v>White, NH</c:v>
                  </c:pt>
                  <c:pt idx="1">
                    <c:v>Asian, NH</c:v>
                  </c:pt>
                  <c:pt idx="2">
                    <c:v>Hispanic</c:v>
                  </c:pt>
                  <c:pt idx="3">
                    <c:v>Black, NH</c:v>
                  </c:pt>
                  <c:pt idx="4">
                    <c:v>N/A</c:v>
                  </c:pt>
                  <c:pt idx="5">
                    <c:v>White, NH</c:v>
                  </c:pt>
                  <c:pt idx="6">
                    <c:v>Asian, NH</c:v>
                  </c:pt>
                  <c:pt idx="7">
                    <c:v>Hispanic</c:v>
                  </c:pt>
                  <c:pt idx="8">
                    <c:v>Black, NH</c:v>
                  </c:pt>
                  <c:pt idx="9">
                    <c:v>N/A</c:v>
                  </c:pt>
                </c:lvl>
                <c:lvl>
                  <c:pt idx="0">
                    <c:v>2018</c:v>
                  </c:pt>
                  <c:pt idx="5">
                    <c:v>2022</c:v>
                  </c:pt>
                </c:lvl>
              </c:multiLvlStrCache>
            </c:multiLvlStrRef>
          </c:cat>
          <c:val>
            <c:numRef>
              <c:f>'2018&amp;2022'!$AB$5:$AK$5</c:f>
              <c:numCache>
                <c:formatCode>0%</c:formatCode>
                <c:ptCount val="10"/>
                <c:pt idx="0">
                  <c:v>0.86600956377476335</c:v>
                </c:pt>
                <c:pt idx="1">
                  <c:v>3.103347321167171E-2</c:v>
                </c:pt>
                <c:pt idx="2">
                  <c:v>0</c:v>
                </c:pt>
                <c:pt idx="3">
                  <c:v>0</c:v>
                </c:pt>
                <c:pt idx="4">
                  <c:v>0.10393285839757978</c:v>
                </c:pt>
                <c:pt idx="5">
                  <c:v>0.82181627610990493</c:v>
                </c:pt>
                <c:pt idx="6">
                  <c:v>4.3872126974620049E-2</c:v>
                </c:pt>
                <c:pt idx="7">
                  <c:v>3.2567193232013174E-2</c:v>
                </c:pt>
                <c:pt idx="8">
                  <c:v>8.7819121060118285E-2</c:v>
                </c:pt>
                <c:pt idx="9">
                  <c:v>1.3925282623343565E-2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2D-4DD0-8B4B-955B63BB3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938208"/>
        <c:axId val="1443939648"/>
      </c:lineChart>
      <c:catAx>
        <c:axId val="14439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39648"/>
        <c:crosses val="autoZero"/>
        <c:auto val="1"/>
        <c:lblAlgn val="ctr"/>
        <c:lblOffset val="100"/>
        <c:noMultiLvlLbl val="0"/>
      </c:catAx>
      <c:valAx>
        <c:axId val="14439396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439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'2018&amp;2022'!$A$9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'2018&amp;2022'!$B$9:$K$9</c:f>
              <c:numCache>
                <c:formatCode>0%</c:formatCode>
                <c:ptCount val="10"/>
                <c:pt idx="0">
                  <c:v>0.22286416440734333</c:v>
                </c:pt>
                <c:pt idx="1">
                  <c:v>0.16581648469954288</c:v>
                </c:pt>
                <c:pt idx="2">
                  <c:v>0.20711560032241155</c:v>
                </c:pt>
                <c:pt idx="3">
                  <c:v>0.2585830801575984</c:v>
                </c:pt>
                <c:pt idx="4">
                  <c:v>0.14562067041310389</c:v>
                </c:pt>
                <c:pt idx="5" formatCode="General">
                  <c:v>0</c:v>
                </c:pt>
                <c:pt idx="6">
                  <c:v>0.20508539801473669</c:v>
                </c:pt>
                <c:pt idx="7">
                  <c:v>0.19110140236103723</c:v>
                </c:pt>
                <c:pt idx="8">
                  <c:v>0.17972631888716598</c:v>
                </c:pt>
                <c:pt idx="9">
                  <c:v>0.2258887845072495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D-495D-B890-A2A2F1D14DD9}"/>
            </c:ext>
          </c:extLst>
        </c:ser>
        <c:ser>
          <c:idx val="1"/>
          <c:order val="1"/>
          <c:tx>
            <c:strRef>
              <c:f>'2018&amp;2022'!$A$10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'2018&amp;2022'!$B$10:$K$10</c:f>
              <c:numCache>
                <c:formatCode>0%</c:formatCode>
                <c:ptCount val="10"/>
                <c:pt idx="0">
                  <c:v>0.19108804354705994</c:v>
                </c:pt>
                <c:pt idx="1">
                  <c:v>0.29425913032470408</c:v>
                </c:pt>
                <c:pt idx="2">
                  <c:v>0.22862206468763846</c:v>
                </c:pt>
                <c:pt idx="3">
                  <c:v>0.20001265902905246</c:v>
                </c:pt>
                <c:pt idx="4">
                  <c:v>8.6018102411545033E-2</c:v>
                </c:pt>
                <c:pt idx="5" formatCode="General">
                  <c:v>0</c:v>
                </c:pt>
                <c:pt idx="6">
                  <c:v>0.16195347464712537</c:v>
                </c:pt>
                <c:pt idx="7">
                  <c:v>0.26061082968573257</c:v>
                </c:pt>
                <c:pt idx="8">
                  <c:v>0.21777406186986673</c:v>
                </c:pt>
                <c:pt idx="9">
                  <c:v>0.23847931933310382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D-495D-B890-A2A2F1D14DD9}"/>
            </c:ext>
          </c:extLst>
        </c:ser>
        <c:ser>
          <c:idx val="2"/>
          <c:order val="2"/>
          <c:tx>
            <c:strRef>
              <c:f>'2018&amp;2022'!$A$11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'2018&amp;2022'!$B$7:$K$8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64 or older</c:v>
                  </c:pt>
                  <c:pt idx="5">
                    <c:v>34 or younger</c:v>
                  </c:pt>
                  <c:pt idx="6">
                    <c:v>34 or younger</c:v>
                  </c:pt>
                  <c:pt idx="7">
                    <c:v>35 to 44</c:v>
                  </c:pt>
                  <c:pt idx="8">
                    <c:v>45 to 54</c:v>
                  </c:pt>
                  <c:pt idx="9">
                    <c:v>55 to 64</c:v>
                  </c:pt>
                </c:lvl>
                <c:lvl>
                  <c:pt idx="0">
                    <c:v>2018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f>'2018&amp;2022'!$B$11:$K$11</c:f>
              <c:numCache>
                <c:formatCode>0%</c:formatCode>
                <c:ptCount val="10"/>
                <c:pt idx="0">
                  <c:v>0.17692983312188934</c:v>
                </c:pt>
                <c:pt idx="1">
                  <c:v>0.2662242607592466</c:v>
                </c:pt>
                <c:pt idx="2">
                  <c:v>0.23733775739240753</c:v>
                </c:pt>
                <c:pt idx="3">
                  <c:v>0.240460622621255</c:v>
                </c:pt>
                <c:pt idx="4">
                  <c:v>7.8949936566800036E-2</c:v>
                </c:pt>
                <c:pt idx="5" formatCode="General">
                  <c:v>0</c:v>
                </c:pt>
                <c:pt idx="6">
                  <c:v>0.16934940480646851</c:v>
                </c:pt>
                <c:pt idx="7">
                  <c:v>0.2742382271468144</c:v>
                </c:pt>
                <c:pt idx="8">
                  <c:v>0.24556412368046718</c:v>
                </c:pt>
                <c:pt idx="9">
                  <c:v>0.19937111626862319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D-495D-B890-A2A2F1D14D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9"/>
        <c:axId val="1461467296"/>
        <c:axId val="1461467776"/>
      </c:barChart>
      <c:catAx>
        <c:axId val="14614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467776"/>
        <c:crosses val="autoZero"/>
        <c:auto val="1"/>
        <c:lblAlgn val="ctr"/>
        <c:lblOffset val="100"/>
        <c:noMultiLvlLbl val="0"/>
      </c:catAx>
      <c:valAx>
        <c:axId val="14614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4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'2018&amp;2022'!$AM$3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'2018&amp;2022'!$AN$3:$AQ$3</c:f>
              <c:numCache>
                <c:formatCode>#,##0</c:formatCode>
                <c:ptCount val="4"/>
                <c:pt idx="0">
                  <c:v>14725</c:v>
                </c:pt>
                <c:pt idx="1">
                  <c:v>162688</c:v>
                </c:pt>
                <c:pt idx="2">
                  <c:v>16429</c:v>
                </c:pt>
                <c:pt idx="3">
                  <c:v>160273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8-45DC-BC79-61A548F99B10}"/>
            </c:ext>
          </c:extLst>
        </c:ser>
        <c:ser>
          <c:idx val="1"/>
          <c:order val="1"/>
          <c:tx>
            <c:strRef>
              <c:f>'2018&amp;2022'!$AM$4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'2018&amp;2022'!$AN$4:$AQ$4</c:f>
              <c:numCache>
                <c:formatCode>#,##0</c:formatCode>
                <c:ptCount val="4"/>
                <c:pt idx="0">
                  <c:v>1641</c:v>
                </c:pt>
                <c:pt idx="1">
                  <c:v>14158</c:v>
                </c:pt>
                <c:pt idx="2">
                  <c:v>2221</c:v>
                </c:pt>
                <c:pt idx="3">
                  <c:v>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8-45DC-BC79-61A548F99B10}"/>
            </c:ext>
          </c:extLst>
        </c:ser>
        <c:ser>
          <c:idx val="2"/>
          <c:order val="2"/>
          <c:tx>
            <c:strRef>
              <c:f>'2018&amp;2022'!$AM$5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'2018&amp;2022'!$AN$1:$AQ$2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'2018&amp;2022'!$AN$5:$AQ$5</c:f>
              <c:numCache>
                <c:formatCode>#,##0</c:formatCode>
                <c:ptCount val="4"/>
                <c:pt idx="0">
                  <c:v>592</c:v>
                </c:pt>
                <c:pt idx="1">
                  <c:v>9656</c:v>
                </c:pt>
                <c:pt idx="2">
                  <c:v>1426</c:v>
                </c:pt>
                <c:pt idx="3">
                  <c:v>11931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8-45DC-BC79-61A548F99B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432976"/>
        <c:axId val="1285428176"/>
      </c:barChart>
      <c:catAx>
        <c:axId val="128543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428176"/>
        <c:crosses val="autoZero"/>
        <c:auto val="1"/>
        <c:lblAlgn val="ctr"/>
        <c:lblOffset val="100"/>
        <c:noMultiLvlLbl val="0"/>
      </c:catAx>
      <c:valAx>
        <c:axId val="128542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4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'2018&amp;2022agesex'!$A$4</c:f>
              <c:strCache>
                <c:ptCount val="1"/>
                <c:pt idx="0">
                  <c:v>RNs (not APRNs)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'2018&amp;2022agesex'!$B$2:$K$3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</c:lvl>
              </c:multiLvlStrCache>
            </c:multiLvlStrRef>
          </c:cat>
          <c:val>
            <c:numRef>
              <c:f>'2018&amp;2022agesex'!$B$4:$K$4</c:f>
              <c:numCache>
                <c:formatCode>General</c:formatCode>
                <c:ptCount val="10"/>
                <c:pt idx="0" formatCode="#,##0">
                  <c:v>36383</c:v>
                </c:pt>
                <c:pt idx="1">
                  <c:v>27084</c:v>
                </c:pt>
                <c:pt idx="2">
                  <c:v>32102</c:v>
                </c:pt>
                <c:pt idx="3">
                  <c:v>42761</c:v>
                </c:pt>
                <c:pt idx="4">
                  <c:v>24359</c:v>
                </c:pt>
                <c:pt idx="5">
                  <c:v>0</c:v>
                </c:pt>
                <c:pt idx="6">
                  <c:v>0</c:v>
                </c:pt>
                <c:pt idx="7">
                  <c:v>4643</c:v>
                </c:pt>
                <c:pt idx="8">
                  <c:v>3115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3-493A-882A-1DA040A8E48B}"/>
            </c:ext>
          </c:extLst>
        </c:ser>
        <c:ser>
          <c:idx val="1"/>
          <c:order val="1"/>
          <c:tx>
            <c:strRef>
              <c:f>'2018&amp;2022agesex'!$A$5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'2018&amp;2022agesex'!$B$2:$K$3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</c:lvl>
              </c:multiLvlStrCache>
            </c:multiLvlStrRef>
          </c:cat>
          <c:val>
            <c:numRef>
              <c:f>'2018&amp;2022agesex'!$B$5:$K$5</c:f>
              <c:numCache>
                <c:formatCode>General</c:formatCode>
                <c:ptCount val="10"/>
                <c:pt idx="0">
                  <c:v>2930</c:v>
                </c:pt>
                <c:pt idx="1">
                  <c:v>3983</c:v>
                </c:pt>
                <c:pt idx="2">
                  <c:v>3304</c:v>
                </c:pt>
                <c:pt idx="3">
                  <c:v>2623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3-493A-882A-1DA040A8E48B}"/>
            </c:ext>
          </c:extLst>
        </c:ser>
        <c:ser>
          <c:idx val="2"/>
          <c:order val="2"/>
          <c:tx>
            <c:strRef>
              <c:f>'2018&amp;2022agesex'!$A$6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'2018&amp;2022agesex'!$B$2:$K$3</c:f>
              <c:multiLvlStrCache>
                <c:ptCount val="1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</c:lvl>
              </c:multiLvlStrCache>
            </c:multiLvlStrRef>
          </c:cat>
          <c:val>
            <c:numRef>
              <c:f>'2018&amp;2022agesex'!$B$6:$K$6</c:f>
              <c:numCache>
                <c:formatCode>General</c:formatCode>
                <c:ptCount val="10"/>
                <c:pt idx="0">
                  <c:v>1724</c:v>
                </c:pt>
                <c:pt idx="1">
                  <c:v>2548</c:v>
                </c:pt>
                <c:pt idx="2">
                  <c:v>2332</c:v>
                </c:pt>
                <c:pt idx="3">
                  <c:v>2284</c:v>
                </c:pt>
                <c:pt idx="4">
                  <c:v>767</c:v>
                </c:pt>
                <c:pt idx="5">
                  <c:v>0</c:v>
                </c:pt>
                <c:pt idx="6">
                  <c:v>180</c:v>
                </c:pt>
                <c:pt idx="7">
                  <c:v>0</c:v>
                </c:pt>
                <c:pt idx="8">
                  <c:v>180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3-493A-882A-1DA040A8E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878160"/>
        <c:axId val="1281878640"/>
      </c:barChart>
      <c:catAx>
        <c:axId val="128187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878640"/>
        <c:crosses val="autoZero"/>
        <c:auto val="1"/>
        <c:lblAlgn val="ctr"/>
        <c:lblOffset val="100"/>
        <c:noMultiLvlLbl val="0"/>
      </c:catAx>
      <c:valAx>
        <c:axId val="128187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87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'2018'!$A$2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'2018'!$B$2:$F$2</c:f>
              <c:numCache>
                <c:formatCode>#,##0</c:formatCode>
                <c:ptCount val="5"/>
                <c:pt idx="0">
                  <c:v>39539</c:v>
                </c:pt>
                <c:pt idx="1">
                  <c:v>29418</c:v>
                </c:pt>
                <c:pt idx="2">
                  <c:v>36745</c:v>
                </c:pt>
                <c:pt idx="3">
                  <c:v>45876</c:v>
                </c:pt>
                <c:pt idx="4">
                  <c:v>25835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4-44ED-8AA4-0FE1EC5A0339}"/>
            </c:ext>
          </c:extLst>
        </c:ser>
        <c:ser>
          <c:idx val="1"/>
          <c:order val="1"/>
          <c:tx>
            <c:strRef>
              <c:f>'2018'!$A$3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'2018'!$B$3:$F$3</c:f>
              <c:numCache>
                <c:formatCode>#,##0</c:formatCode>
                <c:ptCount val="5"/>
                <c:pt idx="0">
                  <c:v>3019</c:v>
                </c:pt>
                <c:pt idx="1">
                  <c:v>4649</c:v>
                </c:pt>
                <c:pt idx="2">
                  <c:v>3612</c:v>
                </c:pt>
                <c:pt idx="3">
                  <c:v>3160</c:v>
                </c:pt>
                <c:pt idx="4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4-44ED-8AA4-0FE1EC5A0339}"/>
            </c:ext>
          </c:extLst>
        </c:ser>
        <c:ser>
          <c:idx val="2"/>
          <c:order val="2"/>
          <c:tx>
            <c:strRef>
              <c:f>'2018'!$A$4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'2018'!$B$4:$F$4</c:f>
              <c:numCache>
                <c:formatCode>#,##0</c:formatCode>
                <c:ptCount val="5"/>
                <c:pt idx="0">
                  <c:v>1813</c:v>
                </c:pt>
                <c:pt idx="1">
                  <c:v>2728</c:v>
                </c:pt>
                <c:pt idx="2">
                  <c:v>2432</c:v>
                </c:pt>
                <c:pt idx="3">
                  <c:v>2464</c:v>
                </c:pt>
                <c:pt idx="4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4-44ED-8AA4-0FE1EC5A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1534256"/>
        <c:axId val="1661532816"/>
      </c:barChart>
      <c:catAx>
        <c:axId val="166153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532816"/>
        <c:crosses val="autoZero"/>
        <c:auto val="1"/>
        <c:lblAlgn val="ctr"/>
        <c:lblOffset val="100"/>
        <c:noMultiLvlLbl val="0"/>
      </c:catAx>
      <c:valAx>
        <c:axId val="166153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53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'2018&amp;2022agesex'!$A$4</c:f>
              <c:strCache>
                <c:ptCount val="1"/>
                <c:pt idx="0">
                  <c:v>RNs (not APRNs)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'2018&amp;2022agesex'!$B$1:$U$3</c:f>
              <c:multiLvlStrCache>
                <c:ptCount val="2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  <c:pt idx="10">
                    <c:v>34 or younger</c:v>
                  </c:pt>
                  <c:pt idx="11">
                    <c:v>35 to 44</c:v>
                  </c:pt>
                  <c:pt idx="12">
                    <c:v>45 to 54</c:v>
                  </c:pt>
                  <c:pt idx="13">
                    <c:v>55 to 64</c:v>
                  </c:pt>
                  <c:pt idx="14">
                    <c:v>65 or older</c:v>
                  </c:pt>
                  <c:pt idx="15">
                    <c:v>34 or younger</c:v>
                  </c:pt>
                  <c:pt idx="16">
                    <c:v>35 to 44</c:v>
                  </c:pt>
                  <c:pt idx="17">
                    <c:v>45 to 54</c:v>
                  </c:pt>
                  <c:pt idx="18">
                    <c:v>55 to 64</c:v>
                  </c:pt>
                  <c:pt idx="1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  <c:pt idx="10">
                    <c:v>Female</c:v>
                  </c:pt>
                  <c:pt idx="15">
                    <c:v>Male</c:v>
                  </c:pt>
                </c:lvl>
                <c:lvl>
                  <c:pt idx="0">
                    <c:v>2018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'2018&amp;2022agesex'!$B$4:$U$4</c:f>
              <c:numCache>
                <c:formatCode>General</c:formatCode>
                <c:ptCount val="20"/>
                <c:pt idx="0" formatCode="#,##0">
                  <c:v>36383</c:v>
                </c:pt>
                <c:pt idx="1">
                  <c:v>27084</c:v>
                </c:pt>
                <c:pt idx="2">
                  <c:v>32102</c:v>
                </c:pt>
                <c:pt idx="3">
                  <c:v>42761</c:v>
                </c:pt>
                <c:pt idx="4">
                  <c:v>24359</c:v>
                </c:pt>
                <c:pt idx="5">
                  <c:v>0</c:v>
                </c:pt>
                <c:pt idx="6">
                  <c:v>0</c:v>
                </c:pt>
                <c:pt idx="7">
                  <c:v>4643</c:v>
                </c:pt>
                <c:pt idx="8">
                  <c:v>3115</c:v>
                </c:pt>
                <c:pt idx="9">
                  <c:v>0</c:v>
                </c:pt>
                <c:pt idx="10" formatCode="#,##0">
                  <c:v>34490</c:v>
                </c:pt>
                <c:pt idx="11">
                  <c:v>28488</c:v>
                </c:pt>
                <c:pt idx="12">
                  <c:v>25980</c:v>
                </c:pt>
                <c:pt idx="13">
                  <c:v>37379</c:v>
                </c:pt>
                <c:pt idx="14">
                  <c:v>33937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E-450F-9D8C-94C817118318}"/>
            </c:ext>
          </c:extLst>
        </c:ser>
        <c:ser>
          <c:idx val="1"/>
          <c:order val="1"/>
          <c:tx>
            <c:strRef>
              <c:f>'2018&amp;2022agesex'!$A$5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'2018&amp;2022agesex'!$B$1:$U$3</c:f>
              <c:multiLvlStrCache>
                <c:ptCount val="2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  <c:pt idx="10">
                    <c:v>34 or younger</c:v>
                  </c:pt>
                  <c:pt idx="11">
                    <c:v>35 to 44</c:v>
                  </c:pt>
                  <c:pt idx="12">
                    <c:v>45 to 54</c:v>
                  </c:pt>
                  <c:pt idx="13">
                    <c:v>55 to 64</c:v>
                  </c:pt>
                  <c:pt idx="14">
                    <c:v>65 or older</c:v>
                  </c:pt>
                  <c:pt idx="15">
                    <c:v>34 or younger</c:v>
                  </c:pt>
                  <c:pt idx="16">
                    <c:v>35 to 44</c:v>
                  </c:pt>
                  <c:pt idx="17">
                    <c:v>45 to 54</c:v>
                  </c:pt>
                  <c:pt idx="18">
                    <c:v>55 to 64</c:v>
                  </c:pt>
                  <c:pt idx="1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  <c:pt idx="10">
                    <c:v>Female</c:v>
                  </c:pt>
                  <c:pt idx="15">
                    <c:v>Male</c:v>
                  </c:pt>
                </c:lvl>
                <c:lvl>
                  <c:pt idx="0">
                    <c:v>2018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'2018&amp;2022agesex'!$B$5:$U$5</c:f>
              <c:numCache>
                <c:formatCode>General</c:formatCode>
                <c:ptCount val="20"/>
                <c:pt idx="0">
                  <c:v>2930</c:v>
                </c:pt>
                <c:pt idx="1">
                  <c:v>3983</c:v>
                </c:pt>
                <c:pt idx="2">
                  <c:v>3304</c:v>
                </c:pt>
                <c:pt idx="3">
                  <c:v>2623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2942</c:v>
                </c:pt>
                <c:pt idx="11">
                  <c:v>4148</c:v>
                </c:pt>
                <c:pt idx="12">
                  <c:v>4017</c:v>
                </c:pt>
                <c:pt idx="13">
                  <c:v>4668</c:v>
                </c:pt>
                <c:pt idx="14">
                  <c:v>2336</c:v>
                </c:pt>
                <c:pt idx="15">
                  <c:v>351</c:v>
                </c:pt>
                <c:pt idx="16">
                  <c:v>0</c:v>
                </c:pt>
                <c:pt idx="17">
                  <c:v>411</c:v>
                </c:pt>
                <c:pt idx="18">
                  <c:v>181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E-450F-9D8C-94C817118318}"/>
            </c:ext>
          </c:extLst>
        </c:ser>
        <c:ser>
          <c:idx val="2"/>
          <c:order val="2"/>
          <c:tx>
            <c:strRef>
              <c:f>'2018&amp;2022agesex'!$A$6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'2018&amp;2022agesex'!$B$1:$U$3</c:f>
              <c:multiLvlStrCache>
                <c:ptCount val="20"/>
                <c:lvl>
                  <c:pt idx="0">
                    <c:v>34 or younger</c:v>
                  </c:pt>
                  <c:pt idx="1">
                    <c:v>35 to 44</c:v>
                  </c:pt>
                  <c:pt idx="2">
                    <c:v>45 to 54</c:v>
                  </c:pt>
                  <c:pt idx="3">
                    <c:v>55 to 64</c:v>
                  </c:pt>
                  <c:pt idx="4">
                    <c:v>65 or older</c:v>
                  </c:pt>
                  <c:pt idx="5">
                    <c:v>34 or younger</c:v>
                  </c:pt>
                  <c:pt idx="6">
                    <c:v>35 to 44</c:v>
                  </c:pt>
                  <c:pt idx="7">
                    <c:v>45 to 54</c:v>
                  </c:pt>
                  <c:pt idx="8">
                    <c:v>55 to 64</c:v>
                  </c:pt>
                  <c:pt idx="9">
                    <c:v>65 or older</c:v>
                  </c:pt>
                  <c:pt idx="10">
                    <c:v>34 or younger</c:v>
                  </c:pt>
                  <c:pt idx="11">
                    <c:v>35 to 44</c:v>
                  </c:pt>
                  <c:pt idx="12">
                    <c:v>45 to 54</c:v>
                  </c:pt>
                  <c:pt idx="13">
                    <c:v>55 to 64</c:v>
                  </c:pt>
                  <c:pt idx="14">
                    <c:v>65 or older</c:v>
                  </c:pt>
                  <c:pt idx="15">
                    <c:v>34 or younger</c:v>
                  </c:pt>
                  <c:pt idx="16">
                    <c:v>35 to 44</c:v>
                  </c:pt>
                  <c:pt idx="17">
                    <c:v>45 to 54</c:v>
                  </c:pt>
                  <c:pt idx="18">
                    <c:v>55 to 64</c:v>
                  </c:pt>
                  <c:pt idx="19">
                    <c:v>65 or older</c:v>
                  </c:pt>
                </c:lvl>
                <c:lvl>
                  <c:pt idx="0">
                    <c:v>Female</c:v>
                  </c:pt>
                  <c:pt idx="5">
                    <c:v>Male</c:v>
                  </c:pt>
                  <c:pt idx="10">
                    <c:v>Female</c:v>
                  </c:pt>
                  <c:pt idx="15">
                    <c:v>Male</c:v>
                  </c:pt>
                </c:lvl>
                <c:lvl>
                  <c:pt idx="0">
                    <c:v>2018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'2018&amp;2022agesex'!$B$6:$U$6</c:f>
              <c:numCache>
                <c:formatCode>General</c:formatCode>
                <c:ptCount val="20"/>
                <c:pt idx="0">
                  <c:v>1724</c:v>
                </c:pt>
                <c:pt idx="1">
                  <c:v>2548</c:v>
                </c:pt>
                <c:pt idx="2">
                  <c:v>2332</c:v>
                </c:pt>
                <c:pt idx="3">
                  <c:v>2284</c:v>
                </c:pt>
                <c:pt idx="4">
                  <c:v>767</c:v>
                </c:pt>
                <c:pt idx="5">
                  <c:v>0</c:v>
                </c:pt>
                <c:pt idx="6">
                  <c:v>180</c:v>
                </c:pt>
                <c:pt idx="7">
                  <c:v>0</c:v>
                </c:pt>
                <c:pt idx="8">
                  <c:v>180</c:v>
                </c:pt>
                <c:pt idx="9">
                  <c:v>0</c:v>
                </c:pt>
                <c:pt idx="10">
                  <c:v>1911</c:v>
                </c:pt>
                <c:pt idx="11">
                  <c:v>3292</c:v>
                </c:pt>
                <c:pt idx="12">
                  <c:v>2869</c:v>
                </c:pt>
                <c:pt idx="13">
                  <c:v>2497</c:v>
                </c:pt>
                <c:pt idx="14">
                  <c:v>1362</c:v>
                </c:pt>
                <c:pt idx="15">
                  <c:v>351</c:v>
                </c:pt>
                <c:pt idx="16">
                  <c:v>0</c:v>
                </c:pt>
                <c:pt idx="17">
                  <c:v>411</c:v>
                </c:pt>
                <c:pt idx="18">
                  <c:v>166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E-450F-9D8C-94C81711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9196272"/>
        <c:axId val="1449196752"/>
      </c:barChart>
      <c:catAx>
        <c:axId val="14491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196752"/>
        <c:crosses val="autoZero"/>
        <c:auto val="1"/>
        <c:lblAlgn val="ctr"/>
        <c:lblOffset val="100"/>
        <c:noMultiLvlLbl val="0"/>
      </c:catAx>
      <c:valAx>
        <c:axId val="144919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19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5D-445D-9B46-381EDAF34D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5D-445D-9B46-381EDAF34D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5D-445D-9B46-381EDAF34D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5D-445D-9B46-381EDAF34D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5D-445D-9B46-381EDAF34D69}"/>
              </c:ext>
            </c:extLst>
          </c:dPt>
          <c:cat>
            <c:strRef>
              <c:f>'2018'!$B$8:$F$8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'2018'!$B$9:$F$9</c:f>
              <c:numCache>
                <c:formatCode>General</c:formatCode>
                <c:ptCount val="5"/>
                <c:pt idx="0">
                  <c:v>44371</c:v>
                </c:pt>
                <c:pt idx="1">
                  <c:v>36795</c:v>
                </c:pt>
                <c:pt idx="2">
                  <c:v>42789</c:v>
                </c:pt>
                <c:pt idx="3">
                  <c:v>51500</c:v>
                </c:pt>
                <c:pt idx="4">
                  <c:v>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1-4CD9-9FFB-93380E7B8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A5-418F-A307-D35C425BFC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A5-418F-A307-D35C425BFC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A5-418F-A307-D35C425BFC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A5-418F-A307-D35C425BFC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A5-418F-A307-D35C425BFC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'2018'!$N$8:$R$8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'2018'!$N$9:$R$9</c:f>
              <c:numCache>
                <c:formatCode>General</c:formatCode>
                <c:ptCount val="5"/>
                <c:pt idx="0">
                  <c:v>175218</c:v>
                </c:pt>
                <c:pt idx="1">
                  <c:v>636</c:v>
                </c:pt>
                <c:pt idx="2">
                  <c:v>8000</c:v>
                </c:pt>
                <c:pt idx="3">
                  <c:v>10492</c:v>
                </c:pt>
                <c:pt idx="4">
                  <c:v>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D-466C-AA2E-9D5384D8EA0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'2018'!$J$8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'2018'!$I$9:$I$11</c:f>
              <c:strCache>
                <c:ptCount val="3"/>
                <c:pt idx="0">
                  <c:v>RNs not APRNs</c:v>
                </c:pt>
                <c:pt idx="1">
                  <c:v>APRNs</c:v>
                </c:pt>
                <c:pt idx="2">
                  <c:v>NPs</c:v>
                </c:pt>
              </c:strCache>
            </c:strRef>
          </c:cat>
          <c:val>
            <c:numRef>
              <c:f>'2018'!$J$9:$J$11</c:f>
              <c:numCache>
                <c:formatCode>0%</c:formatCode>
                <c:ptCount val="3"/>
                <c:pt idx="0">
                  <c:v>8.2998427398217722E-2</c:v>
                </c:pt>
                <c:pt idx="1">
                  <c:v>0.1038673333755301</c:v>
                </c:pt>
                <c:pt idx="2">
                  <c:v>5.7767369242779081E-2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C-43B7-89BB-0B942E8981BB}"/>
            </c:ext>
          </c:extLst>
        </c:ser>
        <c:ser>
          <c:idx val="1"/>
          <c:order val="1"/>
          <c:tx>
            <c:strRef>
              <c:f>'2018'!$K$8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'2018'!$I$9:$I$11</c:f>
              <c:strCache>
                <c:ptCount val="3"/>
                <c:pt idx="0">
                  <c:v>RNs not APRNs</c:v>
                </c:pt>
                <c:pt idx="1">
                  <c:v>APRNs</c:v>
                </c:pt>
                <c:pt idx="2">
                  <c:v>NPs</c:v>
                </c:pt>
              </c:strCache>
            </c:strRef>
          </c:cat>
          <c:val>
            <c:numRef>
              <c:f>'2018'!$K$9:$K$11</c:f>
              <c:numCache>
                <c:formatCode>0%</c:formatCode>
                <c:ptCount val="3"/>
                <c:pt idx="0">
                  <c:v>0.91700157260178228</c:v>
                </c:pt>
                <c:pt idx="1">
                  <c:v>0.89613266662446989</c:v>
                </c:pt>
                <c:pt idx="2">
                  <c:v>0.94223263075722097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C-43B7-89BB-0B942E89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483760"/>
        <c:axId val="1671485200"/>
      </c:barChart>
      <c:catAx>
        <c:axId val="16714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485200"/>
        <c:crosses val="autoZero"/>
        <c:auto val="1"/>
        <c:lblAlgn val="ctr"/>
        <c:lblOffset val="100"/>
        <c:noMultiLvlLbl val="0"/>
      </c:catAx>
      <c:valAx>
        <c:axId val="16714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4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'2022'!$A$2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rgbClr val="22BDC5"/>
            </a:solidFill>
            <a:ln>
              <a:noFill/>
            </a:ln>
            <a:effectLst/>
          </c:spPr>
          <c:invertIfNegative val="0"/>
          <c:cat>
            <c:strRef>
              <c:f>'2022'!$B$1:$F$1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'2022'!$B$2:$F$2</c:f>
              <c:numCache>
                <c:formatCode>#,##0</c:formatCode>
                <c:ptCount val="5"/>
                <c:pt idx="0">
                  <c:v>36239</c:v>
                </c:pt>
                <c:pt idx="1">
                  <c:v>33768</c:v>
                </c:pt>
                <c:pt idx="2">
                  <c:v>31758</c:v>
                </c:pt>
                <c:pt idx="3">
                  <c:v>39915</c:v>
                </c:pt>
                <c:pt idx="4">
                  <c:v>35023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D2C-875E-ABF0A80451C4}"/>
            </c:ext>
          </c:extLst>
        </c:ser>
        <c:ser>
          <c:idx val="1"/>
          <c:order val="1"/>
          <c:tx>
            <c:strRef>
              <c:f>'2022'!$A$3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rgbClr val="2E6AB4"/>
            </a:solidFill>
            <a:ln>
              <a:noFill/>
            </a:ln>
            <a:effectLst/>
          </c:spPr>
          <c:invertIfNegative val="0"/>
          <c:cat>
            <c:strRef>
              <c:f>'2022'!$B$1:$F$1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'2022'!$B$3:$F$3</c:f>
              <c:numCache>
                <c:formatCode>#,##0</c:formatCode>
                <c:ptCount val="5"/>
                <c:pt idx="0">
                  <c:v>3293</c:v>
                </c:pt>
                <c:pt idx="1">
                  <c:v>5299</c:v>
                </c:pt>
                <c:pt idx="2">
                  <c:v>4428</c:v>
                </c:pt>
                <c:pt idx="3">
                  <c:v>4849</c:v>
                </c:pt>
                <c:pt idx="4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1-4D2C-875E-ABF0A80451C4}"/>
            </c:ext>
          </c:extLst>
        </c:ser>
        <c:ser>
          <c:idx val="2"/>
          <c:order val="2"/>
          <c:tx>
            <c:strRef>
              <c:f>'2022'!$A$4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rgbClr val="D64C4B"/>
            </a:solidFill>
            <a:ln>
              <a:noFill/>
            </a:ln>
            <a:effectLst/>
          </c:spPr>
          <c:invertIfNegative val="0"/>
          <c:cat>
            <c:strRef>
              <c:f>'2022'!$B$1:$F$1</c:f>
              <c:strCache>
                <c:ptCount val="5"/>
                <c:pt idx="0">
                  <c:v>34 or younger</c:v>
                </c:pt>
                <c:pt idx="1">
                  <c:v>35 to 44</c:v>
                </c:pt>
                <c:pt idx="2">
                  <c:v>45 to 54</c:v>
                </c:pt>
                <c:pt idx="3">
                  <c:v>55 to 64</c:v>
                </c:pt>
                <c:pt idx="4">
                  <c:v>64 or older</c:v>
                </c:pt>
              </c:strCache>
            </c:strRef>
          </c:cat>
          <c:val>
            <c:numRef>
              <c:f>'2022'!$B$4:$F$4</c:f>
              <c:numCache>
                <c:formatCode>#,##0</c:formatCode>
                <c:ptCount val="5"/>
                <c:pt idx="0">
                  <c:v>2262</c:v>
                </c:pt>
                <c:pt idx="1">
                  <c:v>3663</c:v>
                </c:pt>
                <c:pt idx="2">
                  <c:v>3280</c:v>
                </c:pt>
                <c:pt idx="3">
                  <c:v>2663</c:v>
                </c:pt>
                <c:pt idx="4">
                  <c:v>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1-4D2C-875E-ABF0A8045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6944400"/>
        <c:axId val="1520304640"/>
      </c:barChart>
      <c:catAx>
        <c:axId val="184694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04640"/>
        <c:crosses val="autoZero"/>
        <c:auto val="1"/>
        <c:lblAlgn val="ctr"/>
        <c:lblOffset val="100"/>
        <c:noMultiLvlLbl val="0"/>
      </c:catAx>
      <c:valAx>
        <c:axId val="15203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94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nursing license prevelnce in pennsylvania (2022)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93-49BB-A28B-F1046A365E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F93-49BB-A28B-F1046A365E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93-49BB-A28B-F1046A365E4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3ED123D-306B-4674-956B-F4642A8B2C4F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E56B2AFC-75FF-4BED-9A58-4BE95718D45B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93-49BB-A28B-F1046A365E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4E4DB97-638B-4835-AE2C-C37BAC70B6FA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ABE75270-6E27-4105-B0D5-8C467C28FEDB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F93-49BB-A28B-F1046A365E4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BB4FFD-F02B-4615-8E1E-2812E7555791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5B758724-80FD-4CCC-B4A0-A99035EC67E9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93-49BB-A28B-F1046A365E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'2022'!$A$2:$A$4</c:f>
              <c:strCache>
                <c:ptCount val="3"/>
                <c:pt idx="0">
                  <c:v>RNs not APRNs</c:v>
                </c:pt>
                <c:pt idx="1">
                  <c:v>APRNs</c:v>
                </c:pt>
                <c:pt idx="2">
                  <c:v>NPs</c:v>
                </c:pt>
              </c:strCache>
            </c:strRef>
          </c:cat>
          <c:val>
            <c:numRef>
              <c:f>'2022'!$G$2:$G$4</c:f>
              <c:numCache>
                <c:formatCode>#,##0</c:formatCode>
                <c:ptCount val="3"/>
                <c:pt idx="0">
                  <c:v>176702</c:v>
                </c:pt>
                <c:pt idx="1">
                  <c:v>20333</c:v>
                </c:pt>
                <c:pt idx="2">
                  <c:v>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3-49BB-A28B-F1046A365E4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NURSING</a:t>
            </a:r>
            <a:r>
              <a:rPr lang="en-US" baseline="0"/>
              <a:t> SPECIALTY BY ETHNICITY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'2022'!$M$2</c:f>
              <c:strCache>
                <c:ptCount val="1"/>
                <c:pt idx="0">
                  <c:v>RNs not APRNs</c:v>
                </c:pt>
              </c:strCache>
            </c:strRef>
          </c:tx>
          <c:spPr>
            <a:solidFill>
              <a:srgbClr val="22BDC5"/>
            </a:solidFill>
            <a:ln>
              <a:noFill/>
            </a:ln>
            <a:effectLst/>
          </c:spPr>
          <c:invertIfNegative val="0"/>
          <c:cat>
            <c:strRef>
              <c:f>'2022'!$N$1:$R$1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'2022'!$N$2:$R$2</c:f>
              <c:numCache>
                <c:formatCode>#,##0</c:formatCode>
                <c:ptCount val="5"/>
                <c:pt idx="0">
                  <c:v>146010</c:v>
                </c:pt>
                <c:pt idx="1">
                  <c:v>11519</c:v>
                </c:pt>
                <c:pt idx="2">
                  <c:v>8718</c:v>
                </c:pt>
                <c:pt idx="3">
                  <c:v>8682</c:v>
                </c:pt>
                <c:pt idx="4">
                  <c:v>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E-45F3-B0F1-FAB7BC1F9651}"/>
            </c:ext>
          </c:extLst>
        </c:ser>
        <c:ser>
          <c:idx val="1"/>
          <c:order val="1"/>
          <c:tx>
            <c:strRef>
              <c:f>'2022'!$M$3</c:f>
              <c:strCache>
                <c:ptCount val="1"/>
                <c:pt idx="0">
                  <c:v>APRNs</c:v>
                </c:pt>
              </c:strCache>
            </c:strRef>
          </c:tx>
          <c:spPr>
            <a:solidFill>
              <a:srgbClr val="2E6AB4"/>
            </a:solidFill>
            <a:ln>
              <a:noFill/>
            </a:ln>
            <a:effectLst/>
          </c:spPr>
          <c:invertIfNegative val="0"/>
          <c:cat>
            <c:strRef>
              <c:f>'2022'!$N$1:$R$1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'2022'!$N$3:$R$3</c:f>
              <c:numCache>
                <c:formatCode>#,##0</c:formatCode>
                <c:ptCount val="5"/>
                <c:pt idx="0">
                  <c:v>16421</c:v>
                </c:pt>
                <c:pt idx="1">
                  <c:v>673</c:v>
                </c:pt>
                <c:pt idx="2">
                  <c:v>0</c:v>
                </c:pt>
                <c:pt idx="3">
                  <c:v>0</c:v>
                </c:pt>
                <c:pt idx="4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5E-45F3-B0F1-FAB7BC1F9651}"/>
            </c:ext>
          </c:extLst>
        </c:ser>
        <c:ser>
          <c:idx val="2"/>
          <c:order val="2"/>
          <c:tx>
            <c:strRef>
              <c:f>'2022'!$M$4</c:f>
              <c:strCache>
                <c:ptCount val="1"/>
                <c:pt idx="0">
                  <c:v>NPs</c:v>
                </c:pt>
              </c:strCache>
            </c:strRef>
          </c:tx>
          <c:spPr>
            <a:solidFill>
              <a:srgbClr val="D64C4B"/>
            </a:solidFill>
            <a:ln>
              <a:noFill/>
            </a:ln>
            <a:effectLst/>
          </c:spPr>
          <c:invertIfNegative val="0"/>
          <c:cat>
            <c:strRef>
              <c:f>'2022'!$N$1:$R$1</c:f>
              <c:strCache>
                <c:ptCount val="5"/>
                <c:pt idx="0">
                  <c:v>White, NH</c:v>
                </c:pt>
                <c:pt idx="1">
                  <c:v>Asian, NH</c:v>
                </c:pt>
                <c:pt idx="2">
                  <c:v>Hispanic</c:v>
                </c:pt>
                <c:pt idx="3">
                  <c:v>Black, NH</c:v>
                </c:pt>
                <c:pt idx="4">
                  <c:v>N/A</c:v>
                </c:pt>
              </c:strCache>
            </c:strRef>
          </c:cat>
          <c:val>
            <c:numRef>
              <c:f>'2022'!$N$4:$R$4</c:f>
              <c:numCache>
                <c:formatCode>#,##0</c:formatCode>
                <c:ptCount val="5"/>
                <c:pt idx="0">
                  <c:v>10977</c:v>
                </c:pt>
                <c:pt idx="1">
                  <c:v>586</c:v>
                </c:pt>
                <c:pt idx="2">
                  <c:v>435</c:v>
                </c:pt>
                <c:pt idx="3">
                  <c:v>1173</c:v>
                </c:pt>
                <c:pt idx="4" formatCode="General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5E-45F3-B0F1-FAB7BC1F9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7026144"/>
        <c:axId val="567025184"/>
      </c:barChart>
      <c:catAx>
        <c:axId val="56702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025184"/>
        <c:crosses val="autoZero"/>
        <c:auto val="1"/>
        <c:lblAlgn val="ctr"/>
        <c:lblOffset val="100"/>
        <c:noMultiLvlLbl val="0"/>
      </c:catAx>
      <c:valAx>
        <c:axId val="56702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0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170003</xdr:colOff>
      <xdr:row>17</xdr:row>
      <xdr:rowOff>181588</xdr:rowOff>
    </xdr:from>
    <xdr:to>
      <xdr:col>5</xdr:col>
      <xdr:colOff>861596</xdr:colOff>
      <xdr:row>32</xdr:row>
      <xdr:rowOff>130787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5843B3-E66E-C715-04CF-BED2F131F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270711</xdr:colOff>
      <xdr:row>30</xdr:row>
      <xdr:rowOff>48795</xdr:rowOff>
    </xdr:from>
    <xdr:to>
      <xdr:col>11</xdr:col>
      <xdr:colOff>557018</xdr:colOff>
      <xdr:row>46</xdr:row>
      <xdr:rowOff>133684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91546E-8D08-BDF9-AC8E-96B150D80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326412</xdr:colOff>
      <xdr:row>29</xdr:row>
      <xdr:rowOff>115638</xdr:rowOff>
    </xdr:from>
    <xdr:to>
      <xdr:col>17</xdr:col>
      <xdr:colOff>18939</xdr:colOff>
      <xdr:row>44</xdr:row>
      <xdr:rowOff>18049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74DFB7-8ADF-EC0E-FBE6-1517FD2CF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627202</xdr:colOff>
      <xdr:row>26</xdr:row>
      <xdr:rowOff>4234</xdr:rowOff>
    </xdr:from>
    <xdr:to>
      <xdr:col>22</xdr:col>
      <xdr:colOff>96921</xdr:colOff>
      <xdr:row>40</xdr:row>
      <xdr:rowOff>96030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02466A-CB66-9853-94F1-5ED5673B0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357049</xdr:colOff>
      <xdr:row>27</xdr:row>
      <xdr:rowOff>144601</xdr:rowOff>
    </xdr:from>
    <xdr:to>
      <xdr:col>16</xdr:col>
      <xdr:colOff>363732</xdr:colOff>
      <xdr:row>52</xdr:row>
      <xdr:rowOff>118086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0710C4-758E-32AE-DE9E-DA4A8FBFC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513291</xdr:colOff>
      <xdr:row>16</xdr:row>
      <xdr:rowOff>9526</xdr:rowOff>
    </xdr:from>
    <xdr:to>
      <xdr:col>21</xdr:col>
      <xdr:colOff>68791</xdr:colOff>
      <xdr:row>31</xdr:row>
      <xdr:rowOff>53976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9741B77-25F5-7B14-1878-037D21766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36</xdr:row>
      <xdr:rowOff>53975</xdr:rowOff>
    </xdr:from>
    <xdr:to>
      <xdr:col>19</xdr:col>
      <xdr:colOff>571500</xdr:colOff>
      <xdr:row>51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1EABC3-F3B7-366D-205D-3550567D3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812596</xdr:colOff>
      <xdr:row>30</xdr:row>
      <xdr:rowOff>60999</xdr:rowOff>
    </xdr:from>
    <xdr:to>
      <xdr:col>12</xdr:col>
      <xdr:colOff>3782</xdr:colOff>
      <xdr:row>51</xdr:row>
      <xdr:rowOff>57825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D73960-A057-398D-0886-B4FFF2419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36</xdr:row>
      <xdr:rowOff>31750</xdr:rowOff>
    </xdr:from>
    <xdr:to>
      <xdr:col>27</xdr:col>
      <xdr:colOff>381000</xdr:colOff>
      <xdr:row>51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113E15-EBC3-F858-DEE6-9700DBB03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259040</xdr:colOff>
      <xdr:row>23</xdr:row>
      <xdr:rowOff>54630</xdr:rowOff>
    </xdr:from>
    <xdr:to>
      <xdr:col>18</xdr:col>
      <xdr:colOff>597707</xdr:colOff>
      <xdr:row>38</xdr:row>
      <xdr:rowOff>76401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4FAE37-9704-7216-5B62-5353A7231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168326</xdr:colOff>
      <xdr:row>17</xdr:row>
      <xdr:rowOff>24391</xdr:rowOff>
    </xdr:from>
    <xdr:to>
      <xdr:col>27</xdr:col>
      <xdr:colOff>506993</xdr:colOff>
      <xdr:row>32</xdr:row>
      <xdr:rowOff>46163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04DC58-574B-C3C9-C241-781757C4B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117929</xdr:colOff>
      <xdr:row>9</xdr:row>
      <xdr:rowOff>165503</xdr:rowOff>
    </xdr:from>
    <xdr:to>
      <xdr:col>18</xdr:col>
      <xdr:colOff>456596</xdr:colOff>
      <xdr:row>25</xdr:row>
      <xdr:rowOff>5846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7960C8-C5CA-C526-96B0-6F95B31A4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526508</xdr:colOff>
      <xdr:row>24</xdr:row>
      <xdr:rowOff>168885</xdr:rowOff>
    </xdr:from>
    <xdr:to>
      <xdr:col>8</xdr:col>
      <xdr:colOff>221708</xdr:colOff>
      <xdr:row>39</xdr:row>
      <xdr:rowOff>149834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0B0676-B739-7348-12DB-B7FD55D22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63854</xdr:colOff>
      <xdr:row>28</xdr:row>
      <xdr:rowOff>104498</xdr:rowOff>
    </xdr:from>
    <xdr:to>
      <xdr:col>24</xdr:col>
      <xdr:colOff>399483</xdr:colOff>
      <xdr:row>43</xdr:row>
      <xdr:rowOff>105652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1258AE-B90F-9142-0A95-6B4AEFC2B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565170</xdr:colOff>
      <xdr:row>29</xdr:row>
      <xdr:rowOff>48795</xdr:rowOff>
    </xdr:from>
    <xdr:to>
      <xdr:col>29</xdr:col>
      <xdr:colOff>551802</xdr:colOff>
      <xdr:row>53</xdr:row>
      <xdr:rowOff>98603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9A8AA-CC8E-C6B9-9E7F-8BEDFCE50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555822</xdr:colOff>
      <xdr:row>8</xdr:row>
      <xdr:rowOff>133585</xdr:rowOff>
    </xdr:from>
    <xdr:to>
      <xdr:col>38</xdr:col>
      <xdr:colOff>235970</xdr:colOff>
      <xdr:row>23</xdr:row>
      <xdr:rowOff>172155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7F9C08-9870-0EC1-EC6B-6F0403443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287635</xdr:colOff>
      <xdr:row>48</xdr:row>
      <xdr:rowOff>122492</xdr:rowOff>
    </xdr:from>
    <xdr:to>
      <xdr:col>14</xdr:col>
      <xdr:colOff>568458</xdr:colOff>
      <xdr:row>63</xdr:row>
      <xdr:rowOff>24902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45806F-C8C7-6C02-0AA6-E51571AB0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482377</xdr:colOff>
      <xdr:row>28</xdr:row>
      <xdr:rowOff>93357</xdr:rowOff>
    </xdr:from>
    <xdr:to>
      <xdr:col>45</xdr:col>
      <xdr:colOff>152623</xdr:colOff>
      <xdr:row>42</xdr:row>
      <xdr:rowOff>185153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9BA09F-39BC-2A98-F1BA-9A132E8AD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437817</xdr:colOff>
      <xdr:row>28</xdr:row>
      <xdr:rowOff>15374</xdr:rowOff>
    </xdr:from>
    <xdr:to>
      <xdr:col>53</xdr:col>
      <xdr:colOff>108062</xdr:colOff>
      <xdr:row>42</xdr:row>
      <xdr:rowOff>107170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4A7324D-04F2-2ED1-84C6-E2541A7B9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215009</xdr:colOff>
      <xdr:row>25</xdr:row>
      <xdr:rowOff>137918</xdr:rowOff>
    </xdr:from>
    <xdr:to>
      <xdr:col>36</xdr:col>
      <xdr:colOff>497974</xdr:colOff>
      <xdr:row>40</xdr:row>
      <xdr:rowOff>40328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73D660-03EF-D55B-E1DA-934A014F1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70184</xdr:colOff>
      <xdr:row>12</xdr:row>
      <xdr:rowOff>59935</xdr:rowOff>
    </xdr:from>
    <xdr:to>
      <xdr:col>10</xdr:col>
      <xdr:colOff>353149</xdr:colOff>
      <xdr:row>26</xdr:row>
      <xdr:rowOff>151732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893A687-B40F-C0CB-338E-16E159FC6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47903</xdr:colOff>
      <xdr:row>30</xdr:row>
      <xdr:rowOff>182480</xdr:rowOff>
    </xdr:from>
    <xdr:to>
      <xdr:col>13</xdr:col>
      <xdr:colOff>330868</xdr:colOff>
      <xdr:row>45</xdr:row>
      <xdr:rowOff>84891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D4B8F1B-EF87-FCA3-4B6D-C4B16C4B4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493517</xdr:colOff>
      <xdr:row>17</xdr:row>
      <xdr:rowOff>182480</xdr:rowOff>
    </xdr:from>
    <xdr:to>
      <xdr:col>20</xdr:col>
      <xdr:colOff>163763</xdr:colOff>
      <xdr:row>32</xdr:row>
      <xdr:rowOff>84890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A385269-A42C-AAF8-DE58-D34302486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237290</xdr:colOff>
      <xdr:row>16</xdr:row>
      <xdr:rowOff>182480</xdr:rowOff>
    </xdr:from>
    <xdr:to>
      <xdr:col>28</xdr:col>
      <xdr:colOff>520255</xdr:colOff>
      <xdr:row>31</xdr:row>
      <xdr:rowOff>84890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0A1F7B-7054-1707-FE8F-2870FA6B8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203868</xdr:colOff>
      <xdr:row>11</xdr:row>
      <xdr:rowOff>59935</xdr:rowOff>
    </xdr:from>
    <xdr:to>
      <xdr:col>43</xdr:col>
      <xdr:colOff>486833</xdr:colOff>
      <xdr:row>25</xdr:row>
      <xdr:rowOff>151732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B39DAD5-DE10-C7E2-9F62-6B8A3F65F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244230</xdr:colOff>
      <xdr:row>43</xdr:row>
      <xdr:rowOff>170961</xdr:rowOff>
    </xdr:from>
    <xdr:to>
      <xdr:col>37</xdr:col>
      <xdr:colOff>527195</xdr:colOff>
      <xdr:row>58</xdr:row>
      <xdr:rowOff>73371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63A50F1-8298-4541-B6DA-BA1F7B5BD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409783</xdr:colOff>
      <xdr:row>46</xdr:row>
      <xdr:rowOff>172910</xdr:rowOff>
    </xdr:from>
    <xdr:to>
      <xdr:col>9</xdr:col>
      <xdr:colOff>85371</xdr:colOff>
      <xdr:row>61</xdr:row>
      <xdr:rowOff>78885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BC3DFF6-9E7C-4A7D-B382-22BBE3AF0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41</xdr:col>
      <xdr:colOff>0</xdr:colOff>
      <xdr:row>48</xdr:row>
      <xdr:rowOff>0</xdr:rowOff>
    </xdr:from>
    <xdr:to>
      <xdr:col>48</xdr:col>
      <xdr:colOff>281434</xdr:colOff>
      <xdr:row>62</xdr:row>
      <xdr:rowOff>91796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A55132-2A56-4AD4-BBE8-7656B6C8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</xdr:colOff>
      <xdr:row>18</xdr:row>
      <xdr:rowOff>34925</xdr:rowOff>
    </xdr:from>
    <xdr:to>
      <xdr:col>9</xdr:col>
      <xdr:colOff>384175</xdr:colOff>
      <xdr:row>33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73CA3D-B120-6D0F-720C-A42DFD4A8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305837</xdr:colOff>
      <xdr:row>15</xdr:row>
      <xdr:rowOff>15032</xdr:rowOff>
    </xdr:from>
    <xdr:to>
      <xdr:col>19</xdr:col>
      <xdr:colOff>5184</xdr:colOff>
      <xdr:row>30</xdr:row>
      <xdr:rowOff>36804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65C4B1-CE86-369F-B9AD-0DDDC1FF3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5D06-145A-49FA-8633-64A437D5485B}">
  <dimension ref="A1:BS24"/>
  <sheetViews>
    <sheetView topLeftCell="B1" zoomScale="60" zoomScaleNormal="60" workbookViewId="0">
      <selection activeCell="G2" sqref="G2:G4"/>
    </sheetView>
  </sheetViews>
  <sheetFormatPr defaultRowHeight="14.5" x14ac:dyDescent="0.35"/>
  <cols>
    <col min="1" max="1" width="14.6328125" customWidth="1"/>
    <col min="2" max="3" width="14.1796875" customWidth="1"/>
    <col min="4" max="5" width="13.54296875" customWidth="1"/>
    <col min="6" max="7" width="16.08984375" customWidth="1"/>
    <col min="8" max="9" width="14.1796875" customWidth="1"/>
    <col min="10" max="11" width="13" customWidth="1"/>
    <col min="12" max="13" width="14.6328125" customWidth="1"/>
    <col min="14" max="15" width="13.7265625" customWidth="1"/>
    <col min="16" max="17" width="13.90625" customWidth="1"/>
    <col min="18" max="19" width="14.90625" customWidth="1"/>
    <col min="20" max="21" width="14.08984375" customWidth="1"/>
    <col min="22" max="23" width="15.26953125" customWidth="1"/>
    <col min="24" max="25" width="13.90625" customWidth="1"/>
    <col min="26" max="27" width="16.26953125" customWidth="1"/>
    <col min="28" max="29" width="16.81640625" customWidth="1"/>
    <col min="30" max="31" width="15.26953125" customWidth="1"/>
    <col min="32" max="33" width="15.6328125" customWidth="1"/>
    <col min="34" max="35" width="16.08984375" customWidth="1"/>
    <col min="36" max="37" width="15.90625" customWidth="1"/>
    <col min="38" max="39" width="15.26953125" customWidth="1"/>
    <col min="40" max="41" width="15.6328125" customWidth="1"/>
    <col min="42" max="43" width="17.1796875" customWidth="1"/>
    <col min="44" max="45" width="16.6328125" customWidth="1"/>
    <col min="46" max="47" width="15.6328125" customWidth="1"/>
    <col min="48" max="49" width="15.1796875" customWidth="1"/>
    <col min="50" max="51" width="14.90625" customWidth="1"/>
    <col min="52" max="53" width="14.6328125" customWidth="1"/>
    <col min="54" max="55" width="15.36328125" customWidth="1"/>
    <col min="56" max="57" width="13.453125" customWidth="1"/>
    <col min="58" max="59" width="14.54296875" customWidth="1"/>
    <col min="60" max="61" width="14.6328125" customWidth="1"/>
    <col min="62" max="63" width="17.54296875" customWidth="1"/>
    <col min="64" max="65" width="14.08984375" customWidth="1"/>
    <col min="66" max="69" width="16.36328125" customWidth="1"/>
    <col min="70" max="70" width="15.7265625" customWidth="1"/>
  </cols>
  <sheetData>
    <row r="1" spans="1:71" ht="15" customHeight="1" x14ac:dyDescent="0.35">
      <c r="B1" t="s">
        <v>10</v>
      </c>
      <c r="C1" t="s">
        <v>7</v>
      </c>
      <c r="D1" t="s">
        <v>11</v>
      </c>
      <c r="E1" t="s">
        <v>12</v>
      </c>
      <c r="F1" t="s">
        <v>13</v>
      </c>
      <c r="G1" t="s">
        <v>15</v>
      </c>
      <c r="J1" t="s">
        <v>8</v>
      </c>
      <c r="K1" t="s">
        <v>9</v>
      </c>
      <c r="N1" t="s">
        <v>3</v>
      </c>
      <c r="O1" t="s">
        <v>6</v>
      </c>
      <c r="P1" t="s">
        <v>4</v>
      </c>
      <c r="Q1" t="s">
        <v>5</v>
      </c>
      <c r="R1" t="s">
        <v>14</v>
      </c>
      <c r="S1" s="2"/>
      <c r="T1" s="2"/>
      <c r="U1" s="1"/>
      <c r="V1" s="2"/>
      <c r="W1" s="2"/>
      <c r="X1" s="2"/>
      <c r="Y1" s="2"/>
      <c r="Z1" s="2"/>
      <c r="AA1" s="2"/>
      <c r="AB1" s="2"/>
      <c r="AC1" s="2"/>
      <c r="AD1" s="2"/>
      <c r="AE1" s="1"/>
      <c r="AF1" s="2"/>
      <c r="AG1" s="2"/>
      <c r="AH1" s="2"/>
      <c r="AI1" s="2"/>
      <c r="AJ1" s="2"/>
      <c r="AK1" s="2"/>
      <c r="AL1" s="2"/>
      <c r="AM1" s="2"/>
      <c r="AN1" s="2"/>
      <c r="AO1" s="1"/>
      <c r="AP1" s="2"/>
      <c r="AQ1" s="2"/>
      <c r="AR1" s="2"/>
      <c r="AS1" s="2"/>
      <c r="AT1" s="2"/>
      <c r="AU1" s="2"/>
      <c r="AV1" s="2"/>
      <c r="AW1" s="2"/>
      <c r="AX1" s="2"/>
      <c r="AY1" s="1"/>
      <c r="AZ1" s="2"/>
      <c r="BA1" s="2"/>
      <c r="BB1" s="2"/>
      <c r="BC1" s="2"/>
      <c r="BD1" s="2"/>
      <c r="BE1" s="2"/>
      <c r="BF1" s="2"/>
      <c r="BG1" s="2"/>
      <c r="BH1" s="2"/>
      <c r="BI1" s="1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x14ac:dyDescent="0.35">
      <c r="A2" t="s">
        <v>0</v>
      </c>
      <c r="B2" s="3">
        <v>39539</v>
      </c>
      <c r="C2" s="3">
        <v>29418</v>
      </c>
      <c r="D2" s="3">
        <v>36745</v>
      </c>
      <c r="E2" s="3">
        <v>45876</v>
      </c>
      <c r="F2" s="3">
        <v>25835</v>
      </c>
      <c r="G2" s="3">
        <v>177413</v>
      </c>
      <c r="H2" s="3"/>
      <c r="I2" t="s">
        <v>0</v>
      </c>
      <c r="J2" s="3">
        <v>14725</v>
      </c>
      <c r="K2" s="3">
        <v>162688</v>
      </c>
      <c r="L2" s="3">
        <f>SUM(J2:K2)</f>
        <v>177413</v>
      </c>
      <c r="M2" t="s">
        <v>0</v>
      </c>
      <c r="N2" s="3">
        <v>152410</v>
      </c>
      <c r="O2" s="3">
        <v>0</v>
      </c>
      <c r="P2" s="3">
        <v>8000</v>
      </c>
      <c r="Q2" s="3">
        <v>10492</v>
      </c>
      <c r="R2" s="3">
        <v>6511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x14ac:dyDescent="0.35">
      <c r="A3" t="s">
        <v>2</v>
      </c>
      <c r="B3" s="3">
        <v>3019</v>
      </c>
      <c r="C3" s="3">
        <v>4649</v>
      </c>
      <c r="D3" s="3">
        <v>3612</v>
      </c>
      <c r="E3" s="3">
        <v>3160</v>
      </c>
      <c r="F3" s="3">
        <v>1359</v>
      </c>
      <c r="G3" s="3">
        <v>15799</v>
      </c>
      <c r="H3" s="3"/>
      <c r="I3" t="s">
        <v>2</v>
      </c>
      <c r="J3" s="3">
        <v>1641</v>
      </c>
      <c r="K3" s="3">
        <v>14158</v>
      </c>
      <c r="L3" s="3">
        <f t="shared" ref="L3:L4" si="0">SUM(J3:K3)</f>
        <v>15799</v>
      </c>
      <c r="M3" t="s">
        <v>2</v>
      </c>
      <c r="N3" s="3">
        <v>13934</v>
      </c>
      <c r="O3" s="3">
        <v>318</v>
      </c>
      <c r="P3" s="3">
        <v>0</v>
      </c>
      <c r="Q3" s="3">
        <v>0</v>
      </c>
      <c r="R3" s="3">
        <v>1547</v>
      </c>
    </row>
    <row r="4" spans="1:71" x14ac:dyDescent="0.35">
      <c r="A4" t="s">
        <v>1</v>
      </c>
      <c r="B4" s="3">
        <v>1813</v>
      </c>
      <c r="C4" s="3">
        <v>2728</v>
      </c>
      <c r="D4" s="3">
        <v>2432</v>
      </c>
      <c r="E4" s="3">
        <v>2464</v>
      </c>
      <c r="F4" s="3">
        <v>809</v>
      </c>
      <c r="G4" s="3">
        <v>10247</v>
      </c>
      <c r="H4" s="3"/>
      <c r="I4" t="s">
        <v>1</v>
      </c>
      <c r="J4" s="3">
        <v>592</v>
      </c>
      <c r="K4" s="3">
        <v>9656</v>
      </c>
      <c r="L4" s="3">
        <f t="shared" si="0"/>
        <v>10248</v>
      </c>
      <c r="M4" t="s">
        <v>1</v>
      </c>
      <c r="N4" s="3">
        <v>8874</v>
      </c>
      <c r="O4" s="3">
        <v>318</v>
      </c>
      <c r="P4" s="3">
        <v>0</v>
      </c>
      <c r="Q4" s="3">
        <v>0</v>
      </c>
      <c r="R4" s="3">
        <v>1065</v>
      </c>
    </row>
    <row r="5" spans="1:71" x14ac:dyDescent="0.35">
      <c r="B5" s="3">
        <f>SUM(B2:B4)</f>
        <v>44371</v>
      </c>
      <c r="C5" s="3">
        <f t="shared" ref="C5:F5" si="1">SUM(C2:C4)</f>
        <v>36795</v>
      </c>
      <c r="D5" s="3">
        <f t="shared" si="1"/>
        <v>42789</v>
      </c>
      <c r="E5" s="3">
        <f t="shared" si="1"/>
        <v>51500</v>
      </c>
      <c r="F5" s="3">
        <f t="shared" si="1"/>
        <v>28003</v>
      </c>
      <c r="J5" s="3">
        <f>SUM(J2:J4)</f>
        <v>16958</v>
      </c>
      <c r="K5" s="3">
        <f>SUM(K2:K4)</f>
        <v>186502</v>
      </c>
      <c r="N5" s="3">
        <f>SUM(N2:N4)</f>
        <v>175218</v>
      </c>
      <c r="O5" s="3">
        <f t="shared" ref="O5:R5" si="2">SUM(O2:O4)</f>
        <v>636</v>
      </c>
      <c r="P5" s="3">
        <f t="shared" si="2"/>
        <v>8000</v>
      </c>
      <c r="Q5" s="3">
        <f t="shared" si="2"/>
        <v>10492</v>
      </c>
      <c r="R5" s="3">
        <f t="shared" si="2"/>
        <v>9123</v>
      </c>
    </row>
    <row r="8" spans="1:71" x14ac:dyDescent="0.35">
      <c r="B8" t="s">
        <v>10</v>
      </c>
      <c r="C8" t="s">
        <v>7</v>
      </c>
      <c r="D8" t="s">
        <v>11</v>
      </c>
      <c r="E8" t="s">
        <v>12</v>
      </c>
      <c r="F8" t="s">
        <v>13</v>
      </c>
      <c r="J8" t="s">
        <v>8</v>
      </c>
      <c r="K8" t="s">
        <v>9</v>
      </c>
      <c r="N8" t="s">
        <v>3</v>
      </c>
      <c r="O8" t="s">
        <v>6</v>
      </c>
      <c r="P8" t="s">
        <v>4</v>
      </c>
      <c r="Q8" t="s">
        <v>5</v>
      </c>
      <c r="R8" t="s">
        <v>14</v>
      </c>
    </row>
    <row r="9" spans="1:71" x14ac:dyDescent="0.35">
      <c r="B9">
        <v>44371</v>
      </c>
      <c r="C9">
        <v>36795</v>
      </c>
      <c r="D9">
        <v>42789</v>
      </c>
      <c r="E9">
        <v>51500</v>
      </c>
      <c r="F9">
        <v>28003</v>
      </c>
      <c r="I9" t="s">
        <v>0</v>
      </c>
      <c r="J9" s="4">
        <f>J2/177413</f>
        <v>8.2998427398217722E-2</v>
      </c>
      <c r="K9" s="4">
        <f>K2/177413</f>
        <v>0.91700157260178228</v>
      </c>
      <c r="N9">
        <v>175218</v>
      </c>
      <c r="O9">
        <v>636</v>
      </c>
      <c r="P9">
        <v>8000</v>
      </c>
      <c r="Q9">
        <v>10492</v>
      </c>
      <c r="R9">
        <v>9123</v>
      </c>
    </row>
    <row r="10" spans="1:71" x14ac:dyDescent="0.35">
      <c r="I10" t="s">
        <v>2</v>
      </c>
      <c r="J10" s="4">
        <f>J3/15799</f>
        <v>0.1038673333755301</v>
      </c>
      <c r="K10" s="4">
        <f>K3/15799</f>
        <v>0.89613266662446989</v>
      </c>
    </row>
    <row r="11" spans="1:71" x14ac:dyDescent="0.35">
      <c r="I11" t="s">
        <v>1</v>
      </c>
      <c r="J11" s="4">
        <f>J4/10248</f>
        <v>5.7767369242779081E-2</v>
      </c>
      <c r="K11" s="4">
        <f>K4/10248</f>
        <v>0.94223263075722097</v>
      </c>
    </row>
    <row r="12" spans="1:71" x14ac:dyDescent="0.35">
      <c r="B12" s="6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6"/>
      <c r="T12" s="6"/>
      <c r="U12" s="1"/>
      <c r="V12" s="6"/>
      <c r="W12" s="6"/>
      <c r="X12" s="6"/>
      <c r="Y12" s="6"/>
      <c r="Z12" s="6"/>
      <c r="AA12" s="6"/>
      <c r="AB12" s="6"/>
      <c r="AC12" s="6"/>
      <c r="AD12" s="6"/>
      <c r="AE12" s="1"/>
      <c r="AF12" s="6"/>
      <c r="AG12" s="6"/>
      <c r="AH12" s="6"/>
      <c r="AI12" s="6"/>
      <c r="AJ12" s="6"/>
      <c r="AK12" s="6"/>
      <c r="AL12" s="6"/>
      <c r="AM12" s="6"/>
      <c r="AN12" s="6"/>
      <c r="AO12" s="1"/>
      <c r="AP12" s="6"/>
      <c r="AQ12" s="6"/>
      <c r="AR12" s="6"/>
      <c r="AS12" s="6"/>
      <c r="AT12" s="6"/>
      <c r="AU12" s="6"/>
      <c r="AV12" s="6"/>
      <c r="AW12" s="6"/>
      <c r="AX12" s="6"/>
      <c r="AY12" s="1"/>
      <c r="AZ12" s="6"/>
      <c r="BA12" s="6"/>
      <c r="BB12" s="6"/>
      <c r="BC12" s="6"/>
      <c r="BD12" s="6"/>
      <c r="BE12" s="6"/>
      <c r="BF12" s="6"/>
      <c r="BG12" s="6"/>
      <c r="BH12" s="6"/>
      <c r="BI12" s="1"/>
      <c r="BJ12" s="6"/>
      <c r="BK12" s="6"/>
      <c r="BL12" s="6"/>
      <c r="BM12" s="6"/>
      <c r="BN12" s="6"/>
      <c r="BO12" s="6"/>
      <c r="BP12" s="6"/>
      <c r="BQ12" s="6"/>
      <c r="BR12" s="6"/>
      <c r="BS12" s="6"/>
    </row>
    <row r="13" spans="1:71" x14ac:dyDescent="0.3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</row>
    <row r="14" spans="1:71" x14ac:dyDescent="0.35">
      <c r="B14" s="6"/>
      <c r="C14" s="6"/>
      <c r="J14" t="s">
        <v>8</v>
      </c>
      <c r="K14" t="s">
        <v>9</v>
      </c>
    </row>
    <row r="15" spans="1:71" x14ac:dyDescent="0.35">
      <c r="J15">
        <v>16958</v>
      </c>
      <c r="K15">
        <v>186502</v>
      </c>
    </row>
    <row r="24" spans="2:2" x14ac:dyDescent="0.35">
      <c r="B24" s="3"/>
    </row>
  </sheetData>
  <mergeCells count="43">
    <mergeCell ref="BJ13:BK13"/>
    <mergeCell ref="BL13:BM13"/>
    <mergeCell ref="BN13:BO13"/>
    <mergeCell ref="BP13:BQ13"/>
    <mergeCell ref="BR13:BS13"/>
    <mergeCell ref="B14:C14"/>
    <mergeCell ref="AX13:AY13"/>
    <mergeCell ref="AZ13:BA13"/>
    <mergeCell ref="BB13:BC13"/>
    <mergeCell ref="BD13:BE13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BF13:BG13"/>
    <mergeCell ref="BH13:BI13"/>
    <mergeCell ref="AL13:AM13"/>
    <mergeCell ref="AN13:AO13"/>
    <mergeCell ref="AP13:AQ13"/>
    <mergeCell ref="AR13:AS13"/>
    <mergeCell ref="AT13:AU13"/>
    <mergeCell ref="AV13:AW13"/>
    <mergeCell ref="X13:Y13"/>
    <mergeCell ref="B13:C13"/>
    <mergeCell ref="D13:E13"/>
    <mergeCell ref="F13:G13"/>
    <mergeCell ref="H13:I13"/>
    <mergeCell ref="J13:K13"/>
    <mergeCell ref="L13:M13"/>
    <mergeCell ref="AZ12:BH12"/>
    <mergeCell ref="BJ12:BS12"/>
    <mergeCell ref="B12:J12"/>
    <mergeCell ref="L12:T12"/>
    <mergeCell ref="V12:AD12"/>
    <mergeCell ref="AF12:AN12"/>
    <mergeCell ref="AP12:AX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90D3-777E-4BD5-A0DA-35E093DDE329}">
  <dimension ref="A1:R10"/>
  <sheetViews>
    <sheetView zoomScale="63" workbookViewId="0">
      <selection activeCell="J14" sqref="J14"/>
    </sheetView>
  </sheetViews>
  <sheetFormatPr defaultRowHeight="14.5" x14ac:dyDescent="0.35"/>
  <cols>
    <col min="1" max="1" width="13.453125" customWidth="1"/>
  </cols>
  <sheetData>
    <row r="1" spans="1:18" x14ac:dyDescent="0.35">
      <c r="B1" t="s">
        <v>10</v>
      </c>
      <c r="C1" t="s">
        <v>7</v>
      </c>
      <c r="D1" t="s">
        <v>11</v>
      </c>
      <c r="E1" t="s">
        <v>12</v>
      </c>
      <c r="F1" t="s">
        <v>13</v>
      </c>
      <c r="G1" t="s">
        <v>15</v>
      </c>
      <c r="J1" t="s">
        <v>8</v>
      </c>
      <c r="K1" t="s">
        <v>9</v>
      </c>
      <c r="N1" t="s">
        <v>3</v>
      </c>
      <c r="O1" t="s">
        <v>6</v>
      </c>
      <c r="P1" t="s">
        <v>4</v>
      </c>
      <c r="Q1" t="s">
        <v>5</v>
      </c>
      <c r="R1" t="s">
        <v>14</v>
      </c>
    </row>
    <row r="2" spans="1:18" x14ac:dyDescent="0.35">
      <c r="A2" t="s">
        <v>0</v>
      </c>
      <c r="B2" s="3">
        <v>36239</v>
      </c>
      <c r="C2" s="3">
        <v>33768</v>
      </c>
      <c r="D2" s="3">
        <v>31758</v>
      </c>
      <c r="E2" s="3">
        <v>39915</v>
      </c>
      <c r="F2" s="3">
        <v>35023</v>
      </c>
      <c r="G2" s="3">
        <v>176702</v>
      </c>
      <c r="H2" s="3"/>
      <c r="I2" t="s">
        <v>0</v>
      </c>
      <c r="J2" s="3">
        <v>16429</v>
      </c>
      <c r="K2" s="3">
        <v>160273</v>
      </c>
      <c r="L2" s="3">
        <f>SUM(J2:K2)</f>
        <v>176702</v>
      </c>
      <c r="M2" t="s">
        <v>0</v>
      </c>
      <c r="N2" s="3">
        <v>146010</v>
      </c>
      <c r="O2" s="3">
        <v>11519</v>
      </c>
      <c r="P2" s="3">
        <v>8718</v>
      </c>
      <c r="Q2" s="3">
        <v>8682</v>
      </c>
      <c r="R2" s="3">
        <v>1773</v>
      </c>
    </row>
    <row r="3" spans="1:18" x14ac:dyDescent="0.35">
      <c r="A3" t="s">
        <v>2</v>
      </c>
      <c r="B3" s="3">
        <v>3293</v>
      </c>
      <c r="C3" s="3">
        <v>5299</v>
      </c>
      <c r="D3" s="3">
        <v>4428</v>
      </c>
      <c r="E3" s="3">
        <v>4849</v>
      </c>
      <c r="F3" s="3">
        <v>2464</v>
      </c>
      <c r="G3" s="3">
        <v>20333</v>
      </c>
      <c r="H3" s="3"/>
      <c r="I3" t="s">
        <v>2</v>
      </c>
      <c r="J3" s="3">
        <v>2221</v>
      </c>
      <c r="K3" s="3">
        <v>18112</v>
      </c>
      <c r="L3" s="3">
        <f t="shared" ref="L3:L4" si="0">SUM(J3:K3)</f>
        <v>20333</v>
      </c>
      <c r="M3" t="s">
        <v>2</v>
      </c>
      <c r="N3" s="3">
        <v>16421</v>
      </c>
      <c r="O3" s="3">
        <v>673</v>
      </c>
      <c r="P3" s="3">
        <v>0</v>
      </c>
      <c r="Q3" s="3">
        <v>0</v>
      </c>
      <c r="R3" s="3">
        <v>3239</v>
      </c>
    </row>
    <row r="4" spans="1:18" x14ac:dyDescent="0.35">
      <c r="A4" t="s">
        <v>1</v>
      </c>
      <c r="B4" s="3">
        <v>2262</v>
      </c>
      <c r="C4" s="3">
        <v>3663</v>
      </c>
      <c r="D4" s="3">
        <v>3280</v>
      </c>
      <c r="E4" s="3">
        <v>2663</v>
      </c>
      <c r="F4" s="3">
        <v>1490</v>
      </c>
      <c r="G4" s="3">
        <v>13357</v>
      </c>
      <c r="H4" s="3"/>
      <c r="I4" t="s">
        <v>1</v>
      </c>
      <c r="J4" s="3">
        <v>1426</v>
      </c>
      <c r="K4" s="3">
        <v>11931</v>
      </c>
      <c r="L4" s="3">
        <f t="shared" si="0"/>
        <v>13357</v>
      </c>
      <c r="M4" t="s">
        <v>1</v>
      </c>
      <c r="N4" s="3">
        <v>10977</v>
      </c>
      <c r="O4" s="3">
        <v>586</v>
      </c>
      <c r="P4" s="3">
        <v>435</v>
      </c>
      <c r="Q4" s="3">
        <v>1173</v>
      </c>
      <c r="R4">
        <v>186</v>
      </c>
    </row>
    <row r="5" spans="1:18" x14ac:dyDescent="0.35">
      <c r="B5" s="3">
        <f>SUM(B2:B4)</f>
        <v>41794</v>
      </c>
      <c r="C5" s="3">
        <f t="shared" ref="C5:F5" si="1">SUM(C2:C4)</f>
        <v>42730</v>
      </c>
      <c r="D5" s="3">
        <f t="shared" si="1"/>
        <v>39466</v>
      </c>
      <c r="E5" s="3">
        <f t="shared" si="1"/>
        <v>47427</v>
      </c>
      <c r="F5" s="3">
        <f t="shared" si="1"/>
        <v>38977</v>
      </c>
      <c r="J5" s="3">
        <f>SUM(J2:J4)</f>
        <v>20076</v>
      </c>
      <c r="K5" s="3">
        <f>SUM(K2:K4)</f>
        <v>190316</v>
      </c>
      <c r="N5" s="3">
        <f>SUM(N2:N4)</f>
        <v>173408</v>
      </c>
      <c r="O5" s="3">
        <f t="shared" ref="O5:R5" si="2">SUM(O2:O4)</f>
        <v>12778</v>
      </c>
      <c r="P5" s="3">
        <f t="shared" si="2"/>
        <v>9153</v>
      </c>
      <c r="Q5" s="3">
        <f t="shared" si="2"/>
        <v>9855</v>
      </c>
      <c r="R5" s="3">
        <f t="shared" si="2"/>
        <v>5198</v>
      </c>
    </row>
    <row r="7" spans="1:18" x14ac:dyDescent="0.35">
      <c r="B7" t="s">
        <v>10</v>
      </c>
      <c r="C7" t="s">
        <v>7</v>
      </c>
      <c r="D7" t="s">
        <v>11</v>
      </c>
      <c r="E7" t="s">
        <v>12</v>
      </c>
      <c r="F7" t="s">
        <v>13</v>
      </c>
      <c r="J7" t="s">
        <v>8</v>
      </c>
      <c r="K7" t="s">
        <v>9</v>
      </c>
      <c r="N7" t="s">
        <v>3</v>
      </c>
      <c r="O7" t="s">
        <v>6</v>
      </c>
      <c r="P7" t="s">
        <v>4</v>
      </c>
      <c r="Q7" t="s">
        <v>5</v>
      </c>
      <c r="R7" t="s">
        <v>14</v>
      </c>
    </row>
    <row r="8" spans="1:18" x14ac:dyDescent="0.35">
      <c r="B8">
        <v>41794</v>
      </c>
      <c r="C8">
        <v>42730</v>
      </c>
      <c r="D8">
        <v>39466</v>
      </c>
      <c r="E8">
        <v>47427</v>
      </c>
      <c r="F8">
        <v>38977</v>
      </c>
      <c r="I8" t="s">
        <v>0</v>
      </c>
      <c r="J8" s="4">
        <f>J2/176702</f>
        <v>9.2975744473746763E-2</v>
      </c>
      <c r="K8" s="4">
        <f>K2/176702</f>
        <v>0.90702425552625321</v>
      </c>
      <c r="N8">
        <v>173408</v>
      </c>
      <c r="O8">
        <v>12778</v>
      </c>
      <c r="P8">
        <v>9153</v>
      </c>
      <c r="Q8">
        <v>9855</v>
      </c>
      <c r="R8">
        <v>5198</v>
      </c>
    </row>
    <row r="9" spans="1:18" x14ac:dyDescent="0.35">
      <c r="I9" t="s">
        <v>2</v>
      </c>
      <c r="J9" s="4">
        <f>J3/20333</f>
        <v>0.10923129887375203</v>
      </c>
      <c r="K9" s="4">
        <f>K3/20333</f>
        <v>0.89076870112624795</v>
      </c>
    </row>
    <row r="10" spans="1:18" x14ac:dyDescent="0.35">
      <c r="I10" t="s">
        <v>1</v>
      </c>
      <c r="J10" s="4">
        <f>J4/13357</f>
        <v>0.10676050011230066</v>
      </c>
      <c r="K10" s="4">
        <f>K4/13357</f>
        <v>0.89323949988769935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6DDE-6E27-4F8A-A36C-275A6C75B7CE}">
  <dimension ref="A1:AU16"/>
  <sheetViews>
    <sheetView tabSelected="1" topLeftCell="AG1" zoomScale="80" zoomScaleNormal="80" workbookViewId="0">
      <selection activeCell="AM60" sqref="AM60"/>
    </sheetView>
  </sheetViews>
  <sheetFormatPr defaultRowHeight="14.5" x14ac:dyDescent="0.35"/>
  <sheetData>
    <row r="1" spans="1:47" x14ac:dyDescent="0.35">
      <c r="B1" s="6">
        <v>2018</v>
      </c>
      <c r="C1" s="6"/>
      <c r="D1" s="6"/>
      <c r="E1" s="6"/>
      <c r="F1" s="6"/>
      <c r="G1" s="6"/>
      <c r="H1" s="6">
        <v>2022</v>
      </c>
      <c r="I1" s="6"/>
      <c r="J1" s="6"/>
      <c r="K1" s="6"/>
      <c r="L1" s="6"/>
      <c r="M1" s="6"/>
      <c r="P1" s="6">
        <v>2018</v>
      </c>
      <c r="Q1" s="6"/>
      <c r="R1" s="6"/>
      <c r="S1" s="6"/>
      <c r="T1" s="6"/>
      <c r="U1" s="6">
        <v>2022</v>
      </c>
      <c r="V1" s="6"/>
      <c r="W1" s="6"/>
      <c r="X1" s="6"/>
      <c r="Y1" s="6"/>
      <c r="AB1" s="6">
        <v>2018</v>
      </c>
      <c r="AC1" s="6"/>
      <c r="AD1" s="6"/>
      <c r="AE1" s="6"/>
      <c r="AF1" s="6"/>
      <c r="AG1" s="6">
        <v>2022</v>
      </c>
      <c r="AH1" s="6"/>
      <c r="AI1" s="6"/>
      <c r="AJ1" s="6"/>
      <c r="AK1" s="6"/>
      <c r="AN1" s="6">
        <v>2018</v>
      </c>
      <c r="AO1" s="6"/>
      <c r="AP1" s="6">
        <v>2022</v>
      </c>
      <c r="AQ1" s="6"/>
      <c r="AT1">
        <v>2018</v>
      </c>
      <c r="AU1">
        <v>2022</v>
      </c>
    </row>
    <row r="2" spans="1:47" x14ac:dyDescent="0.35">
      <c r="B2" t="s">
        <v>10</v>
      </c>
      <c r="C2" t="s">
        <v>7</v>
      </c>
      <c r="D2" t="s">
        <v>11</v>
      </c>
      <c r="E2" t="s">
        <v>12</v>
      </c>
      <c r="F2" t="s">
        <v>13</v>
      </c>
      <c r="G2" t="s">
        <v>15</v>
      </c>
      <c r="H2" t="s">
        <v>10</v>
      </c>
      <c r="I2" t="s">
        <v>7</v>
      </c>
      <c r="J2" t="s">
        <v>11</v>
      </c>
      <c r="K2" t="s">
        <v>12</v>
      </c>
      <c r="L2" t="s">
        <v>13</v>
      </c>
      <c r="M2" t="s">
        <v>15</v>
      </c>
      <c r="P2" t="s">
        <v>3</v>
      </c>
      <c r="Q2" t="s">
        <v>6</v>
      </c>
      <c r="R2" t="s">
        <v>4</v>
      </c>
      <c r="S2" t="s">
        <v>5</v>
      </c>
      <c r="T2" t="s">
        <v>14</v>
      </c>
      <c r="U2" t="s">
        <v>3</v>
      </c>
      <c r="V2" t="s">
        <v>6</v>
      </c>
      <c r="W2" t="s">
        <v>4</v>
      </c>
      <c r="X2" t="s">
        <v>5</v>
      </c>
      <c r="Y2" t="s">
        <v>14</v>
      </c>
      <c r="AB2" t="s">
        <v>3</v>
      </c>
      <c r="AC2" t="s">
        <v>6</v>
      </c>
      <c r="AD2" t="s">
        <v>4</v>
      </c>
      <c r="AE2" t="s">
        <v>5</v>
      </c>
      <c r="AF2" t="s">
        <v>14</v>
      </c>
      <c r="AG2" t="s">
        <v>3</v>
      </c>
      <c r="AH2" t="s">
        <v>6</v>
      </c>
      <c r="AI2" t="s">
        <v>4</v>
      </c>
      <c r="AJ2" t="s">
        <v>5</v>
      </c>
      <c r="AK2" t="s">
        <v>14</v>
      </c>
      <c r="AN2" t="s">
        <v>8</v>
      </c>
      <c r="AO2" t="s">
        <v>9</v>
      </c>
      <c r="AP2" t="s">
        <v>8</v>
      </c>
      <c r="AQ2" t="s">
        <v>9</v>
      </c>
      <c r="AS2" t="s">
        <v>0</v>
      </c>
      <c r="AT2" s="3">
        <v>177413</v>
      </c>
      <c r="AU2" s="3">
        <v>176702</v>
      </c>
    </row>
    <row r="3" spans="1:47" x14ac:dyDescent="0.35">
      <c r="A3" t="s">
        <v>0</v>
      </c>
      <c r="B3" s="3">
        <v>39539</v>
      </c>
      <c r="C3" s="3">
        <v>29418</v>
      </c>
      <c r="D3" s="3">
        <v>36745</v>
      </c>
      <c r="E3" s="3">
        <v>45876</v>
      </c>
      <c r="F3" s="3">
        <v>25835</v>
      </c>
      <c r="G3" s="3">
        <v>177413</v>
      </c>
      <c r="H3" s="3">
        <v>36239</v>
      </c>
      <c r="I3" s="3">
        <v>33768</v>
      </c>
      <c r="J3" s="3">
        <v>31758</v>
      </c>
      <c r="K3" s="3">
        <v>39915</v>
      </c>
      <c r="L3" s="3">
        <v>35023</v>
      </c>
      <c r="M3" s="3">
        <v>176702</v>
      </c>
      <c r="O3" t="s">
        <v>0</v>
      </c>
      <c r="P3" s="3">
        <v>152410</v>
      </c>
      <c r="Q3" s="3">
        <v>0</v>
      </c>
      <c r="R3" s="3">
        <v>8000</v>
      </c>
      <c r="S3" s="3">
        <v>10492</v>
      </c>
      <c r="T3" s="3">
        <v>6511</v>
      </c>
      <c r="U3" s="3">
        <v>146010</v>
      </c>
      <c r="V3" s="3">
        <v>11519</v>
      </c>
      <c r="W3" s="3">
        <v>8718</v>
      </c>
      <c r="X3" s="3">
        <v>8682</v>
      </c>
      <c r="Y3" s="3">
        <v>1773</v>
      </c>
      <c r="AA3" t="s">
        <v>0</v>
      </c>
      <c r="AB3" s="4">
        <f>P3/177413</f>
        <v>0.85906895210610268</v>
      </c>
      <c r="AC3" s="4">
        <f t="shared" ref="AC3:AF3" si="0">Q3/177413</f>
        <v>0</v>
      </c>
      <c r="AD3" s="4">
        <f t="shared" si="0"/>
        <v>4.5092524223140355E-2</v>
      </c>
      <c r="AE3" s="4">
        <f t="shared" si="0"/>
        <v>5.9138845518648578E-2</v>
      </c>
      <c r="AF3" s="4">
        <f t="shared" si="0"/>
        <v>3.669967815210836E-2</v>
      </c>
      <c r="AG3" s="4">
        <f>U3/176702</f>
        <v>0.82630643682584237</v>
      </c>
      <c r="AH3" s="4">
        <f t="shared" ref="AH3:AK3" si="1">V3/176702</f>
        <v>6.5188849022648307E-2</v>
      </c>
      <c r="AI3" s="4">
        <f t="shared" si="1"/>
        <v>4.9337302350850584E-2</v>
      </c>
      <c r="AJ3" s="4">
        <f t="shared" si="1"/>
        <v>4.913356951251259E-2</v>
      </c>
      <c r="AK3" s="4">
        <f t="shared" si="1"/>
        <v>1.0033842288146144E-2</v>
      </c>
      <c r="AM3" t="s">
        <v>0</v>
      </c>
      <c r="AN3" s="3">
        <v>14725</v>
      </c>
      <c r="AO3" s="3">
        <v>162688</v>
      </c>
      <c r="AP3" s="3">
        <v>16429</v>
      </c>
      <c r="AQ3" s="3">
        <v>160273</v>
      </c>
      <c r="AS3" t="s">
        <v>2</v>
      </c>
      <c r="AT3" s="3">
        <v>15799</v>
      </c>
      <c r="AU3" s="3">
        <v>20333</v>
      </c>
    </row>
    <row r="4" spans="1:47" x14ac:dyDescent="0.35">
      <c r="A4" t="s">
        <v>2</v>
      </c>
      <c r="B4" s="3">
        <v>3019</v>
      </c>
      <c r="C4" s="3">
        <v>4649</v>
      </c>
      <c r="D4" s="3">
        <v>3612</v>
      </c>
      <c r="E4" s="3">
        <v>3160</v>
      </c>
      <c r="F4" s="3">
        <v>1359</v>
      </c>
      <c r="G4" s="3">
        <v>15799</v>
      </c>
      <c r="H4" s="3">
        <v>3293</v>
      </c>
      <c r="I4" s="3">
        <v>5299</v>
      </c>
      <c r="J4" s="3">
        <v>4428</v>
      </c>
      <c r="K4" s="3">
        <v>4849</v>
      </c>
      <c r="L4" s="3">
        <v>2464</v>
      </c>
      <c r="M4" s="3">
        <v>20333</v>
      </c>
      <c r="O4" t="s">
        <v>2</v>
      </c>
      <c r="P4" s="3">
        <v>13934</v>
      </c>
      <c r="Q4" s="3">
        <v>318</v>
      </c>
      <c r="R4" s="3">
        <v>0</v>
      </c>
      <c r="S4" s="3">
        <v>0</v>
      </c>
      <c r="T4" s="3">
        <v>1547</v>
      </c>
      <c r="U4" s="3">
        <v>16421</v>
      </c>
      <c r="V4" s="3">
        <v>673</v>
      </c>
      <c r="W4" s="3">
        <v>0</v>
      </c>
      <c r="X4" s="3">
        <v>0</v>
      </c>
      <c r="Y4" s="3">
        <v>3239</v>
      </c>
      <c r="AA4" t="s">
        <v>2</v>
      </c>
      <c r="AB4" s="4">
        <f>P4/15799</f>
        <v>0.88195455408570167</v>
      </c>
      <c r="AC4" s="4">
        <f t="shared" ref="AC4:AF4" si="2">Q4/15799</f>
        <v>2.0127856193429963E-2</v>
      </c>
      <c r="AD4" s="4">
        <f t="shared" si="2"/>
        <v>0</v>
      </c>
      <c r="AE4" s="4">
        <f t="shared" si="2"/>
        <v>0</v>
      </c>
      <c r="AF4" s="4">
        <f t="shared" si="2"/>
        <v>9.7917589720868406E-2</v>
      </c>
      <c r="AG4" s="4">
        <f>U4/20333</f>
        <v>0.80760340333448088</v>
      </c>
      <c r="AH4" s="4">
        <f t="shared" ref="AH4:AK4" si="3">V4/20333</f>
        <v>3.3098903260709189E-2</v>
      </c>
      <c r="AI4" s="4">
        <f t="shared" si="3"/>
        <v>0</v>
      </c>
      <c r="AJ4" s="4">
        <f t="shared" si="3"/>
        <v>0</v>
      </c>
      <c r="AK4" s="4">
        <f t="shared" si="3"/>
        <v>0.15929769340480993</v>
      </c>
      <c r="AM4" t="s">
        <v>2</v>
      </c>
      <c r="AN4" s="3">
        <v>1641</v>
      </c>
      <c r="AO4" s="3">
        <v>14158</v>
      </c>
      <c r="AP4" s="3">
        <v>2221</v>
      </c>
      <c r="AQ4" s="3">
        <v>18112</v>
      </c>
      <c r="AS4" t="s">
        <v>1</v>
      </c>
      <c r="AT4" s="3">
        <v>10247</v>
      </c>
      <c r="AU4" s="3">
        <v>13357</v>
      </c>
    </row>
    <row r="5" spans="1:47" x14ac:dyDescent="0.35">
      <c r="A5" t="s">
        <v>1</v>
      </c>
      <c r="B5" s="3">
        <v>1813</v>
      </c>
      <c r="C5" s="3">
        <v>2728</v>
      </c>
      <c r="D5" s="3">
        <v>2432</v>
      </c>
      <c r="E5" s="3">
        <v>2464</v>
      </c>
      <c r="F5" s="3">
        <v>809</v>
      </c>
      <c r="G5" s="3">
        <v>10247</v>
      </c>
      <c r="H5" s="3">
        <v>2262</v>
      </c>
      <c r="I5" s="3">
        <v>3663</v>
      </c>
      <c r="J5" s="3">
        <v>3280</v>
      </c>
      <c r="K5" s="3">
        <v>2663</v>
      </c>
      <c r="L5" s="3">
        <v>1490</v>
      </c>
      <c r="M5" s="3">
        <v>13357</v>
      </c>
      <c r="O5" t="s">
        <v>1</v>
      </c>
      <c r="P5" s="3">
        <v>8874</v>
      </c>
      <c r="Q5" s="3">
        <v>318</v>
      </c>
      <c r="R5" s="3">
        <v>0</v>
      </c>
      <c r="S5" s="3">
        <v>0</v>
      </c>
      <c r="T5" s="3">
        <v>1065</v>
      </c>
      <c r="U5" s="3">
        <v>10977</v>
      </c>
      <c r="V5" s="3">
        <v>586</v>
      </c>
      <c r="W5" s="3">
        <v>435</v>
      </c>
      <c r="X5" s="3">
        <v>1173</v>
      </c>
      <c r="Y5">
        <v>186</v>
      </c>
      <c r="AA5" t="s">
        <v>1</v>
      </c>
      <c r="AB5" s="4">
        <f>P5/10247</f>
        <v>0.86600956377476335</v>
      </c>
      <c r="AC5" s="4">
        <f t="shared" ref="AC5:AF5" si="4">Q5/10247</f>
        <v>3.103347321167171E-2</v>
      </c>
      <c r="AD5" s="4">
        <f t="shared" si="4"/>
        <v>0</v>
      </c>
      <c r="AE5" s="4">
        <f t="shared" si="4"/>
        <v>0</v>
      </c>
      <c r="AF5" s="4">
        <f t="shared" si="4"/>
        <v>0.10393285839757978</v>
      </c>
      <c r="AG5" s="4">
        <f>U5/13357</f>
        <v>0.82181627610990493</v>
      </c>
      <c r="AH5" s="4">
        <f t="shared" ref="AH5:AK5" si="5">V5/13357</f>
        <v>4.3872126974620049E-2</v>
      </c>
      <c r="AI5" s="4">
        <f t="shared" si="5"/>
        <v>3.2567193232013174E-2</v>
      </c>
      <c r="AJ5" s="4">
        <f t="shared" si="5"/>
        <v>8.7819121060118285E-2</v>
      </c>
      <c r="AK5" s="4">
        <f t="shared" si="5"/>
        <v>1.3925282623343565E-2</v>
      </c>
      <c r="AM5" t="s">
        <v>1</v>
      </c>
      <c r="AN5" s="3">
        <v>592</v>
      </c>
      <c r="AO5" s="3">
        <v>9656</v>
      </c>
      <c r="AP5" s="3">
        <v>1426</v>
      </c>
      <c r="AQ5" s="3">
        <v>11931</v>
      </c>
      <c r="AT5" s="3">
        <f>SUM(AT2:AT4)</f>
        <v>203459</v>
      </c>
      <c r="AU5" s="3">
        <f>SUM(AU2:AU4)</f>
        <v>210392</v>
      </c>
    </row>
    <row r="6" spans="1:47" x14ac:dyDescent="0.35">
      <c r="P6" s="3">
        <f>SUM(P3:P5)</f>
        <v>175218</v>
      </c>
      <c r="Q6" s="3">
        <f t="shared" ref="Q6:Y6" si="6">SUM(Q3:Q5)</f>
        <v>636</v>
      </c>
      <c r="R6" s="3">
        <f t="shared" si="6"/>
        <v>8000</v>
      </c>
      <c r="S6" s="3">
        <f t="shared" si="6"/>
        <v>10492</v>
      </c>
      <c r="T6" s="3">
        <f t="shared" si="6"/>
        <v>9123</v>
      </c>
      <c r="U6" s="3">
        <f t="shared" si="6"/>
        <v>173408</v>
      </c>
      <c r="V6" s="3">
        <f t="shared" si="6"/>
        <v>12778</v>
      </c>
      <c r="W6" s="3">
        <f t="shared" si="6"/>
        <v>9153</v>
      </c>
      <c r="X6" s="3">
        <f t="shared" si="6"/>
        <v>9855</v>
      </c>
      <c r="Y6" s="3">
        <f t="shared" si="6"/>
        <v>5198</v>
      </c>
    </row>
    <row r="7" spans="1:47" x14ac:dyDescent="0.35">
      <c r="B7" s="6">
        <v>2018</v>
      </c>
      <c r="C7" s="6"/>
      <c r="D7" s="6"/>
      <c r="E7" s="6"/>
      <c r="F7" s="6"/>
      <c r="G7" s="2"/>
      <c r="H7" s="6">
        <v>2022</v>
      </c>
      <c r="I7" s="6"/>
      <c r="J7" s="6"/>
      <c r="K7" s="6"/>
      <c r="L7" s="6"/>
      <c r="M7" s="2"/>
      <c r="P7" s="6">
        <v>2018</v>
      </c>
      <c r="Q7" s="6"/>
      <c r="R7" s="6"/>
      <c r="S7" s="6"/>
      <c r="T7" s="6"/>
      <c r="U7" s="5"/>
      <c r="V7" s="5"/>
      <c r="W7" s="2">
        <v>2022</v>
      </c>
      <c r="X7" s="2"/>
      <c r="Y7" s="2"/>
      <c r="Z7" s="2"/>
      <c r="AA7" s="2"/>
      <c r="AT7">
        <v>2018</v>
      </c>
      <c r="AU7">
        <v>2022</v>
      </c>
    </row>
    <row r="8" spans="1:47" x14ac:dyDescent="0.35">
      <c r="B8" t="s">
        <v>10</v>
      </c>
      <c r="C8" t="s">
        <v>7</v>
      </c>
      <c r="D8" t="s">
        <v>11</v>
      </c>
      <c r="E8" t="s">
        <v>12</v>
      </c>
      <c r="F8" t="s">
        <v>13</v>
      </c>
      <c r="G8" t="s">
        <v>10</v>
      </c>
      <c r="H8" t="s">
        <v>10</v>
      </c>
      <c r="I8" t="s">
        <v>7</v>
      </c>
      <c r="J8" t="s">
        <v>11</v>
      </c>
      <c r="K8" t="s">
        <v>12</v>
      </c>
      <c r="L8" t="s">
        <v>13</v>
      </c>
      <c r="P8" t="s">
        <v>3</v>
      </c>
      <c r="Q8" t="s">
        <v>6</v>
      </c>
      <c r="R8" t="s">
        <v>4</v>
      </c>
      <c r="S8" t="s">
        <v>5</v>
      </c>
      <c r="T8" t="s">
        <v>14</v>
      </c>
      <c r="W8" t="s">
        <v>3</v>
      </c>
      <c r="X8" t="s">
        <v>6</v>
      </c>
      <c r="Y8" t="s">
        <v>4</v>
      </c>
      <c r="Z8" t="s">
        <v>5</v>
      </c>
      <c r="AA8" t="s">
        <v>14</v>
      </c>
      <c r="AS8" t="s">
        <v>0</v>
      </c>
      <c r="AT8" s="4">
        <f>AT2/203459</f>
        <v>0.87198403609572439</v>
      </c>
      <c r="AU8" s="4">
        <f>AU2/210392</f>
        <v>0.83987033727518157</v>
      </c>
    </row>
    <row r="9" spans="1:47" x14ac:dyDescent="0.35">
      <c r="A9" t="s">
        <v>0</v>
      </c>
      <c r="B9" s="4">
        <f>B3/177413</f>
        <v>0.22286416440734333</v>
      </c>
      <c r="C9" s="4">
        <f t="shared" ref="C9:F9" si="7">C3/177413</f>
        <v>0.16581648469954288</v>
      </c>
      <c r="D9" s="4">
        <f t="shared" si="7"/>
        <v>0.20711560032241155</v>
      </c>
      <c r="E9" s="4">
        <f t="shared" si="7"/>
        <v>0.2585830801575984</v>
      </c>
      <c r="F9" s="4">
        <f t="shared" si="7"/>
        <v>0.14562067041310389</v>
      </c>
      <c r="G9" t="s">
        <v>0</v>
      </c>
      <c r="H9" s="4">
        <f>H3/176702</f>
        <v>0.20508539801473669</v>
      </c>
      <c r="I9" s="4">
        <f t="shared" ref="I9:L9" si="8">I3/176702</f>
        <v>0.19110140236103723</v>
      </c>
      <c r="J9" s="4">
        <f t="shared" si="8"/>
        <v>0.17972631888716598</v>
      </c>
      <c r="K9" s="4">
        <f t="shared" si="8"/>
        <v>0.2258887845072495</v>
      </c>
      <c r="L9" s="4">
        <f t="shared" si="8"/>
        <v>0.19820375547532004</v>
      </c>
      <c r="O9" t="s">
        <v>0</v>
      </c>
      <c r="P9" s="3">
        <v>152410</v>
      </c>
      <c r="Q9" s="3">
        <v>0</v>
      </c>
      <c r="R9" s="3">
        <v>8000</v>
      </c>
      <c r="S9" s="3">
        <v>10492</v>
      </c>
      <c r="T9" s="3">
        <v>6511</v>
      </c>
      <c r="U9" s="3">
        <f>SUM(P9:T9)</f>
        <v>177413</v>
      </c>
      <c r="V9" t="s">
        <v>0</v>
      </c>
      <c r="W9" s="3">
        <v>146010</v>
      </c>
      <c r="X9" s="3">
        <v>11519</v>
      </c>
      <c r="Y9" s="3">
        <v>8718</v>
      </c>
      <c r="Z9" s="3">
        <v>8682</v>
      </c>
      <c r="AA9" s="3">
        <v>1773</v>
      </c>
      <c r="AB9" s="3">
        <f>SUM(W9:AA9)</f>
        <v>176702</v>
      </c>
      <c r="AS9" t="s">
        <v>2</v>
      </c>
      <c r="AT9" s="4">
        <f t="shared" ref="AT9:AT10" si="9">AT3/203459</f>
        <v>7.7652008512771611E-2</v>
      </c>
      <c r="AU9" s="4">
        <f t="shared" ref="AU9:AU10" si="10">AU3/210392</f>
        <v>9.6643408494619568E-2</v>
      </c>
    </row>
    <row r="10" spans="1:47" x14ac:dyDescent="0.35">
      <c r="A10" t="s">
        <v>2</v>
      </c>
      <c r="B10" s="4">
        <f>B4/15799</f>
        <v>0.19108804354705994</v>
      </c>
      <c r="C10" s="4">
        <f t="shared" ref="C10:F10" si="11">C4/15799</f>
        <v>0.29425913032470408</v>
      </c>
      <c r="D10" s="4">
        <f t="shared" si="11"/>
        <v>0.22862206468763846</v>
      </c>
      <c r="E10" s="4">
        <f t="shared" si="11"/>
        <v>0.20001265902905246</v>
      </c>
      <c r="F10" s="4">
        <f t="shared" si="11"/>
        <v>8.6018102411545033E-2</v>
      </c>
      <c r="G10" t="s">
        <v>2</v>
      </c>
      <c r="H10" s="4">
        <f>H4/20333</f>
        <v>0.16195347464712537</v>
      </c>
      <c r="I10" s="4">
        <f t="shared" ref="I10:K10" si="12">I4/20333</f>
        <v>0.26061082968573257</v>
      </c>
      <c r="J10" s="4">
        <f t="shared" si="12"/>
        <v>0.21777406186986673</v>
      </c>
      <c r="K10" s="4">
        <f t="shared" si="12"/>
        <v>0.23847931933310382</v>
      </c>
      <c r="L10" s="4">
        <f>L4/20333</f>
        <v>0.12118231446417155</v>
      </c>
      <c r="O10" t="s">
        <v>2</v>
      </c>
      <c r="P10" s="3">
        <v>13934</v>
      </c>
      <c r="Q10" s="3">
        <v>318</v>
      </c>
      <c r="R10" s="3">
        <v>0</v>
      </c>
      <c r="S10" s="3">
        <v>0</v>
      </c>
      <c r="T10" s="3">
        <v>1547</v>
      </c>
      <c r="U10" s="3">
        <f t="shared" ref="U10:U11" si="13">SUM(P10:T10)</f>
        <v>15799</v>
      </c>
      <c r="V10" t="s">
        <v>2</v>
      </c>
      <c r="W10" s="3">
        <v>16421</v>
      </c>
      <c r="X10" s="3">
        <v>673</v>
      </c>
      <c r="Y10" s="3">
        <v>0</v>
      </c>
      <c r="Z10" s="3">
        <v>0</v>
      </c>
      <c r="AA10" s="3">
        <v>3239</v>
      </c>
      <c r="AB10" s="3">
        <f t="shared" ref="AB10:AB11" si="14">SUM(W10:AA10)</f>
        <v>20333</v>
      </c>
      <c r="AS10" t="s">
        <v>1</v>
      </c>
      <c r="AT10" s="4">
        <f t="shared" si="9"/>
        <v>5.0363955391503942E-2</v>
      </c>
      <c r="AU10" s="4">
        <f t="shared" si="10"/>
        <v>6.3486254230198866E-2</v>
      </c>
    </row>
    <row r="11" spans="1:47" x14ac:dyDescent="0.35">
      <c r="A11" t="s">
        <v>1</v>
      </c>
      <c r="B11" s="4">
        <f>B5/10247</f>
        <v>0.17692983312188934</v>
      </c>
      <c r="C11" s="4">
        <f t="shared" ref="C11:F11" si="15">C5/10247</f>
        <v>0.2662242607592466</v>
      </c>
      <c r="D11" s="4">
        <f t="shared" si="15"/>
        <v>0.23733775739240753</v>
      </c>
      <c r="E11" s="4">
        <f t="shared" si="15"/>
        <v>0.240460622621255</v>
      </c>
      <c r="F11" s="4">
        <f t="shared" si="15"/>
        <v>7.8949936566800036E-2</v>
      </c>
      <c r="G11" t="s">
        <v>1</v>
      </c>
      <c r="H11" s="4">
        <f>H5/13357</f>
        <v>0.16934940480646851</v>
      </c>
      <c r="I11" s="4">
        <f t="shared" ref="I11:L11" si="16">I5/13357</f>
        <v>0.2742382271468144</v>
      </c>
      <c r="J11" s="4">
        <f t="shared" si="16"/>
        <v>0.24556412368046718</v>
      </c>
      <c r="K11" s="4">
        <f t="shared" si="16"/>
        <v>0.19937111626862319</v>
      </c>
      <c r="L11" s="4">
        <f t="shared" si="16"/>
        <v>0.11155199520850491</v>
      </c>
      <c r="O11" t="s">
        <v>1</v>
      </c>
      <c r="P11" s="3">
        <v>8874</v>
      </c>
      <c r="Q11" s="3">
        <v>318</v>
      </c>
      <c r="R11" s="3">
        <v>0</v>
      </c>
      <c r="S11" s="3">
        <v>0</v>
      </c>
      <c r="T11" s="3">
        <v>1065</v>
      </c>
      <c r="U11" s="3">
        <f t="shared" si="13"/>
        <v>10257</v>
      </c>
      <c r="V11" t="s">
        <v>1</v>
      </c>
      <c r="W11" s="3">
        <v>10977</v>
      </c>
      <c r="X11" s="3">
        <v>586</v>
      </c>
      <c r="Y11" s="3">
        <v>435</v>
      </c>
      <c r="Z11" s="3">
        <v>1173</v>
      </c>
      <c r="AA11">
        <v>186</v>
      </c>
      <c r="AB11" s="3">
        <f t="shared" si="14"/>
        <v>13357</v>
      </c>
    </row>
    <row r="13" spans="1:47" x14ac:dyDescent="0.35">
      <c r="P13" t="s">
        <v>3</v>
      </c>
      <c r="Q13" t="s">
        <v>6</v>
      </c>
      <c r="R13" t="s">
        <v>4</v>
      </c>
      <c r="S13" t="s">
        <v>5</v>
      </c>
      <c r="T13" t="s">
        <v>14</v>
      </c>
      <c r="W13" t="s">
        <v>3</v>
      </c>
      <c r="X13" t="s">
        <v>6</v>
      </c>
      <c r="Y13" t="s">
        <v>4</v>
      </c>
      <c r="Z13" t="s">
        <v>5</v>
      </c>
      <c r="AA13" t="s">
        <v>14</v>
      </c>
    </row>
    <row r="14" spans="1:47" x14ac:dyDescent="0.35">
      <c r="O14" t="s">
        <v>0</v>
      </c>
      <c r="P14" s="4">
        <f>P9/177413</f>
        <v>0.85906895210610268</v>
      </c>
      <c r="Q14" s="4">
        <f t="shared" ref="Q14:T14" si="17">Q9/177413</f>
        <v>0</v>
      </c>
      <c r="R14" s="4">
        <f t="shared" si="17"/>
        <v>4.5092524223140355E-2</v>
      </c>
      <c r="S14" s="4">
        <f t="shared" si="17"/>
        <v>5.9138845518648578E-2</v>
      </c>
      <c r="T14" s="4">
        <f t="shared" si="17"/>
        <v>3.669967815210836E-2</v>
      </c>
      <c r="V14" t="s">
        <v>0</v>
      </c>
      <c r="W14" s="4">
        <f>W9/176702</f>
        <v>0.82630643682584237</v>
      </c>
      <c r="X14" s="4">
        <f t="shared" ref="X14:AA14" si="18">X9/176702</f>
        <v>6.5188849022648307E-2</v>
      </c>
      <c r="Y14" s="4">
        <f t="shared" si="18"/>
        <v>4.9337302350850584E-2</v>
      </c>
      <c r="Z14" s="4">
        <f t="shared" si="18"/>
        <v>4.913356951251259E-2</v>
      </c>
      <c r="AA14" s="4">
        <f t="shared" si="18"/>
        <v>1.0033842288146144E-2</v>
      </c>
    </row>
    <row r="15" spans="1:47" x14ac:dyDescent="0.35">
      <c r="O15" t="s">
        <v>2</v>
      </c>
      <c r="P15" s="4">
        <f>P10/15799</f>
        <v>0.88195455408570167</v>
      </c>
      <c r="Q15" s="4">
        <f t="shared" ref="Q15:T15" si="19">Q10/15799</f>
        <v>2.0127856193429963E-2</v>
      </c>
      <c r="R15" s="4">
        <f t="shared" si="19"/>
        <v>0</v>
      </c>
      <c r="S15" s="4">
        <f t="shared" si="19"/>
        <v>0</v>
      </c>
      <c r="T15" s="4">
        <f t="shared" si="19"/>
        <v>9.7917589720868406E-2</v>
      </c>
      <c r="V15" t="s">
        <v>2</v>
      </c>
      <c r="W15" s="4">
        <f>W10/20333</f>
        <v>0.80760340333448088</v>
      </c>
      <c r="X15" s="4">
        <f t="shared" ref="X15:AA15" si="20">X10/20333</f>
        <v>3.3098903260709189E-2</v>
      </c>
      <c r="Y15" s="4">
        <f t="shared" si="20"/>
        <v>0</v>
      </c>
      <c r="Z15" s="4">
        <f t="shared" si="20"/>
        <v>0</v>
      </c>
      <c r="AA15" s="4">
        <f t="shared" si="20"/>
        <v>0.15929769340480993</v>
      </c>
    </row>
    <row r="16" spans="1:47" x14ac:dyDescent="0.35">
      <c r="O16" t="s">
        <v>1</v>
      </c>
      <c r="P16" s="4">
        <f>P11/10257</f>
        <v>0.86516525299795266</v>
      </c>
      <c r="Q16" s="4">
        <f t="shared" ref="Q16:T16" si="21">Q11/10257</f>
        <v>3.1003217315004387E-2</v>
      </c>
      <c r="R16" s="4">
        <f t="shared" si="21"/>
        <v>0</v>
      </c>
      <c r="S16" s="4">
        <f t="shared" si="21"/>
        <v>0</v>
      </c>
      <c r="T16" s="4">
        <f t="shared" si="21"/>
        <v>0.103831529687043</v>
      </c>
      <c r="V16" t="s">
        <v>1</v>
      </c>
      <c r="W16" s="4">
        <f>W11/13357</f>
        <v>0.82181627610990493</v>
      </c>
      <c r="X16" s="4">
        <f t="shared" ref="X16:AA16" si="22">X11/13357</f>
        <v>4.3872126974620049E-2</v>
      </c>
      <c r="Y16" s="4">
        <f t="shared" si="22"/>
        <v>3.2567193232013174E-2</v>
      </c>
      <c r="Z16" s="4">
        <f t="shared" si="22"/>
        <v>8.7819121060118285E-2</v>
      </c>
      <c r="AA16" s="4">
        <f t="shared" si="22"/>
        <v>1.3925282623343565E-2</v>
      </c>
    </row>
  </sheetData>
  <mergeCells count="11">
    <mergeCell ref="AN1:AO1"/>
    <mergeCell ref="AP1:AQ1"/>
    <mergeCell ref="AG1:AK1"/>
    <mergeCell ref="B7:F7"/>
    <mergeCell ref="B1:G1"/>
    <mergeCell ref="H1:M1"/>
    <mergeCell ref="P1:T1"/>
    <mergeCell ref="U1:Y1"/>
    <mergeCell ref="AB1:AF1"/>
    <mergeCell ref="H7:L7"/>
    <mergeCell ref="P7:T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ACED-4E1A-41FD-8372-E433AB855F46}">
  <dimension ref="A1:U6"/>
  <sheetViews>
    <sheetView topLeftCell="A10" zoomScale="80" zoomScaleNormal="80" workbookViewId="0">
      <selection activeCell="U6" sqref="A1:U6"/>
    </sheetView>
  </sheetViews>
  <sheetFormatPr defaultRowHeight="14.5" x14ac:dyDescent="0.35"/>
  <sheetData>
    <row r="1" spans="1:21" x14ac:dyDescent="0.35">
      <c r="B1" s="6">
        <v>2018</v>
      </c>
      <c r="C1" s="6"/>
      <c r="D1" s="6"/>
      <c r="E1" s="6"/>
      <c r="F1" s="6"/>
      <c r="G1" s="6"/>
      <c r="H1" s="6"/>
      <c r="I1" s="6"/>
      <c r="J1" s="6"/>
      <c r="K1" s="6"/>
      <c r="L1" s="6">
        <v>2022</v>
      </c>
      <c r="M1" s="6"/>
      <c r="N1" s="6"/>
      <c r="O1" s="6"/>
      <c r="P1" s="6"/>
      <c r="Q1" s="6"/>
      <c r="R1" s="6"/>
      <c r="S1" s="6"/>
      <c r="T1" s="6"/>
      <c r="U1" s="6"/>
    </row>
    <row r="2" spans="1:21" x14ac:dyDescent="0.35">
      <c r="B2" s="6" t="s">
        <v>9</v>
      </c>
      <c r="C2" s="6"/>
      <c r="D2" s="6"/>
      <c r="E2" s="6"/>
      <c r="F2" s="6"/>
      <c r="G2" s="6" t="s">
        <v>8</v>
      </c>
      <c r="H2" s="6"/>
      <c r="I2" s="6"/>
      <c r="J2" s="6"/>
      <c r="K2" s="6"/>
      <c r="L2" s="6" t="s">
        <v>9</v>
      </c>
      <c r="M2" s="6"/>
      <c r="N2" s="6"/>
      <c r="O2" s="6"/>
      <c r="P2" s="6"/>
      <c r="Q2" s="6" t="s">
        <v>8</v>
      </c>
      <c r="R2" s="6"/>
      <c r="S2" s="6"/>
      <c r="T2" s="6"/>
      <c r="U2" s="6"/>
    </row>
    <row r="3" spans="1:21" x14ac:dyDescent="0.35">
      <c r="B3" t="s">
        <v>10</v>
      </c>
      <c r="C3" t="s">
        <v>7</v>
      </c>
      <c r="D3" t="s">
        <v>11</v>
      </c>
      <c r="E3" t="s">
        <v>12</v>
      </c>
      <c r="F3" t="s">
        <v>17</v>
      </c>
      <c r="G3" t="s">
        <v>10</v>
      </c>
      <c r="H3" t="s">
        <v>7</v>
      </c>
      <c r="I3" t="s">
        <v>11</v>
      </c>
      <c r="J3" t="s">
        <v>12</v>
      </c>
      <c r="K3" t="s">
        <v>17</v>
      </c>
      <c r="L3" t="s">
        <v>10</v>
      </c>
      <c r="M3" t="s">
        <v>7</v>
      </c>
      <c r="N3" t="s">
        <v>11</v>
      </c>
      <c r="O3" t="s">
        <v>12</v>
      </c>
      <c r="P3" t="s">
        <v>17</v>
      </c>
      <c r="Q3" t="s">
        <v>10</v>
      </c>
      <c r="R3" t="s">
        <v>7</v>
      </c>
      <c r="S3" t="s">
        <v>11</v>
      </c>
      <c r="T3" t="s">
        <v>12</v>
      </c>
      <c r="U3" t="s">
        <v>17</v>
      </c>
    </row>
    <row r="4" spans="1:21" x14ac:dyDescent="0.35">
      <c r="A4" t="s">
        <v>16</v>
      </c>
      <c r="B4" s="3">
        <v>36383</v>
      </c>
      <c r="C4">
        <v>27084</v>
      </c>
      <c r="D4">
        <v>32102</v>
      </c>
      <c r="E4">
        <v>42761</v>
      </c>
      <c r="F4">
        <v>24359</v>
      </c>
      <c r="G4">
        <v>0</v>
      </c>
      <c r="H4">
        <v>0</v>
      </c>
      <c r="I4">
        <v>4643</v>
      </c>
      <c r="J4">
        <v>3115</v>
      </c>
      <c r="K4">
        <v>0</v>
      </c>
      <c r="L4" s="3">
        <v>34490</v>
      </c>
      <c r="M4">
        <v>28488</v>
      </c>
      <c r="N4">
        <v>25980</v>
      </c>
      <c r="O4">
        <v>37379</v>
      </c>
      <c r="P4">
        <v>33937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35">
      <c r="A5" t="s">
        <v>2</v>
      </c>
      <c r="B5">
        <v>2930</v>
      </c>
      <c r="C5">
        <v>3983</v>
      </c>
      <c r="D5">
        <v>3304</v>
      </c>
      <c r="E5">
        <v>2623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2942</v>
      </c>
      <c r="M5">
        <v>4148</v>
      </c>
      <c r="N5">
        <v>4017</v>
      </c>
      <c r="O5">
        <v>4668</v>
      </c>
      <c r="P5">
        <v>2336</v>
      </c>
      <c r="Q5">
        <v>351</v>
      </c>
      <c r="R5">
        <v>0</v>
      </c>
      <c r="S5">
        <v>411</v>
      </c>
      <c r="T5">
        <v>181</v>
      </c>
      <c r="U5">
        <v>0</v>
      </c>
    </row>
    <row r="6" spans="1:21" x14ac:dyDescent="0.35">
      <c r="A6" t="s">
        <v>1</v>
      </c>
      <c r="B6">
        <v>1724</v>
      </c>
      <c r="C6">
        <v>2548</v>
      </c>
      <c r="D6">
        <v>2332</v>
      </c>
      <c r="E6">
        <v>2284</v>
      </c>
      <c r="F6">
        <v>767</v>
      </c>
      <c r="G6">
        <v>0</v>
      </c>
      <c r="H6">
        <v>180</v>
      </c>
      <c r="I6">
        <v>0</v>
      </c>
      <c r="J6">
        <v>180</v>
      </c>
      <c r="K6">
        <v>0</v>
      </c>
      <c r="L6">
        <v>1911</v>
      </c>
      <c r="M6">
        <v>3292</v>
      </c>
      <c r="N6">
        <v>2869</v>
      </c>
      <c r="O6">
        <v>2497</v>
      </c>
      <c r="P6">
        <v>1362</v>
      </c>
      <c r="Q6">
        <v>351</v>
      </c>
      <c r="R6">
        <v>0</v>
      </c>
      <c r="S6">
        <v>411</v>
      </c>
      <c r="T6">
        <v>166</v>
      </c>
      <c r="U6">
        <v>0</v>
      </c>
    </row>
  </sheetData>
  <mergeCells count="6">
    <mergeCell ref="B2:F2"/>
    <mergeCell ref="G2:K2"/>
    <mergeCell ref="L2:P2"/>
    <mergeCell ref="Q2:U2"/>
    <mergeCell ref="B1:K1"/>
    <mergeCell ref="L1:U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2022</vt:lpstr>
      <vt:lpstr>2018&amp;2022</vt:lpstr>
      <vt:lpstr>2018&amp;2022agesex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Jobson</dc:creator>
  <cp:lastModifiedBy>Namaijah Faison</cp:lastModifiedBy>
  <dcterms:created xsi:type="dcterms:W3CDTF">2024-11-25T18:17:10Z</dcterms:created>
  <dcterms:modified xsi:type="dcterms:W3CDTF">2025-02-06T21:47:48Z</dcterms:modified>
</cp:coreProperties>
</file>